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نشر 25-3-2024\"/>
    </mc:Choice>
  </mc:AlternateContent>
  <bookViews>
    <workbookView xWindow="0" yWindow="0" windowWidth="28800" windowHeight="11040"/>
  </bookViews>
  <sheets>
    <sheet name="نفط 2020" sheetId="1" r:id="rId1"/>
  </sheets>
  <externalReferences>
    <externalReference r:id="rId2"/>
  </externalReferences>
  <definedNames>
    <definedName name="_xlnm.Print_Area" localSheetId="0">'نفط 2020'!$A$1:$F$118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M37" i="1"/>
  <c r="L37" i="1"/>
  <c r="K37" i="1"/>
  <c r="J37" i="1"/>
  <c r="I37" i="1"/>
  <c r="H37" i="1"/>
  <c r="N37" i="1" s="1"/>
  <c r="G37" i="1"/>
  <c r="I36" i="1"/>
  <c r="N36" i="1" s="1"/>
  <c r="I35" i="1"/>
  <c r="N35" i="1" s="1"/>
  <c r="E33" i="1"/>
  <c r="F30" i="1"/>
  <c r="C30" i="1"/>
  <c r="F29" i="1"/>
  <c r="C29" i="1"/>
  <c r="C45" i="1" s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46" i="1" s="1"/>
  <c r="C22" i="1"/>
  <c r="F21" i="1"/>
  <c r="E34" i="1" s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40" i="1" s="1"/>
  <c r="C12" i="1"/>
  <c r="C32" i="1" s="1"/>
  <c r="F11" i="1"/>
  <c r="C11" i="1"/>
  <c r="C41" i="1" s="1"/>
  <c r="F10" i="1"/>
  <c r="C10" i="1"/>
  <c r="F9" i="1"/>
  <c r="C50" i="1" s="1"/>
  <c r="C9" i="1"/>
  <c r="F8" i="1"/>
  <c r="C8" i="1"/>
  <c r="F7" i="1"/>
  <c r="C7" i="1"/>
  <c r="F6" i="1"/>
  <c r="C6" i="1"/>
  <c r="F5" i="1"/>
  <c r="C5" i="1"/>
  <c r="F4" i="1"/>
  <c r="C4" i="1"/>
  <c r="C48" i="1" s="1"/>
  <c r="C42" i="1" l="1"/>
  <c r="C49" i="1"/>
  <c r="C39" i="1"/>
</calcChain>
</file>

<file path=xl/sharedStrings.xml><?xml version="1.0" encoding="utf-8"?>
<sst xmlns="http://schemas.openxmlformats.org/spreadsheetml/2006/main" count="166" uniqueCount="155">
  <si>
    <t xml:space="preserve"> تحليل مؤشرات نشاط استخراج النفط لسنة 2020</t>
  </si>
  <si>
    <t>الآف الدنانير</t>
  </si>
  <si>
    <t>التسلسل</t>
  </si>
  <si>
    <t>المفـــــــــــــــــــــــــــردات</t>
  </si>
  <si>
    <t>المبلــغ</t>
  </si>
  <si>
    <t>المفـــــــــــــــــــــــــردات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</si>
  <si>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</si>
  <si>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</si>
  <si>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</si>
  <si>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(11+12-28)</t>
  </si>
  <si>
    <t>أحتياطي أرتفاع أسعار الموجودات الثابتة</t>
  </si>
  <si>
    <t>مخزون أول المدة (31+32)</t>
  </si>
  <si>
    <t>حق الملكية (1+2+3)</t>
  </si>
  <si>
    <t>أبضاعة تحت الصنع وتامة الصنع</t>
  </si>
  <si>
    <t>تخصيصات طويلة الأجل</t>
  </si>
  <si>
    <t xml:space="preserve"> غيرها</t>
  </si>
  <si>
    <t>قروض طويلة الأجل</t>
  </si>
  <si>
    <t>إيرادات النشاط الرئيسي</t>
  </si>
  <si>
    <t>رأس المال المتاح (4+5+6)</t>
  </si>
  <si>
    <t>إيرادات النشاط التجاري</t>
  </si>
  <si>
    <t>المطلوبات المتداولة</t>
  </si>
  <si>
    <t>الإيرادات الأخرى</t>
  </si>
  <si>
    <t>مجموع جانب المطلوبات (7+8)</t>
  </si>
  <si>
    <t>الإنتاج الكلي بسعر المنتج (33+34+35)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</si>
  <si>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</si>
  <si>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</si>
  <si>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</si>
  <si>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(36-37)</t>
  </si>
  <si>
    <t>الإندثارات المتراكمة</t>
  </si>
  <si>
    <t xml:space="preserve">الضرائب غير المباشرة </t>
  </si>
  <si>
    <t>صافي الموجودات الثابتة (10+11-12)</t>
  </si>
  <si>
    <t>الإعانات</t>
  </si>
  <si>
    <t>مخزون أخر المدة (15+16+17+18+19+20)</t>
  </si>
  <si>
    <t>القيمةالمضافة الإجمالية بالكلفة (38-39+40)</t>
  </si>
  <si>
    <t xml:space="preserve"> مستلزمات سلعية</t>
  </si>
  <si>
    <t>الإندثارات السنوية</t>
  </si>
  <si>
    <t xml:space="preserve"> بضاعة تحت الصنع</t>
  </si>
  <si>
    <t>صافي القيمة المضافة بالكلفة (41-42)</t>
  </si>
  <si>
    <t xml:space="preserve"> بضاعة تامة الصنع</t>
  </si>
  <si>
    <t>صافي التحويلات الجارية</t>
  </si>
  <si>
    <t xml:space="preserve">بضاعة مشتراة بغرض البيع </t>
  </si>
  <si>
    <t>دخل عوامل الإنتاج (43+44)</t>
  </si>
  <si>
    <t xml:space="preserve"> مواد أخرى</t>
  </si>
  <si>
    <t xml:space="preserve"> صافي الربح أو الخسارة (47+48+49)</t>
  </si>
  <si>
    <t xml:space="preserve">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</si>
  <si>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</si>
  <si>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</si>
  <si>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</si>
  <si>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</si>
  <si>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(14+21+22)</t>
  </si>
  <si>
    <t xml:space="preserve"> الرواتب والأجور</t>
  </si>
  <si>
    <t>صافي رأس المال العامل (23-8)</t>
  </si>
  <si>
    <t>صافي الفوائد المدفوعة</t>
  </si>
  <si>
    <t>الموجودات الأخرى</t>
  </si>
  <si>
    <t>إيجارات الأراضي المدفوعة</t>
  </si>
  <si>
    <t>رأس المال المستخدم 7=(13+23+24)</t>
  </si>
  <si>
    <t>تعويضات المشتغلين (49+50)</t>
  </si>
  <si>
    <t>مجموع جانب الموجودات 9=(13+23+25)</t>
  </si>
  <si>
    <t>فائض العمليات (43-53)</t>
  </si>
  <si>
    <t>الجهاز المركزي للإحصاء وتكنولوجيا المعلومات(الحسابات القومية)</t>
  </si>
  <si>
    <t>القطاع: صناعة تحويلية عام</t>
  </si>
  <si>
    <t>الاراضي</t>
  </si>
  <si>
    <t>المباني</t>
  </si>
  <si>
    <t>الات والمعدات</t>
  </si>
  <si>
    <t>وسائل النقل</t>
  </si>
  <si>
    <t>اثاث واجهزة</t>
  </si>
  <si>
    <t>اصول مفتلحة</t>
  </si>
  <si>
    <t>اخرى</t>
  </si>
  <si>
    <t>المجموع</t>
  </si>
  <si>
    <t>النشاط: صناعة المنتجات الغذائية المصنعة والمشروبات والتبغ</t>
  </si>
  <si>
    <t>اللفة</t>
  </si>
  <si>
    <t>المنشأة: الشركة العامة لصناعة الزيوت النباتية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</si>
  <si>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</si>
  <si>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</si>
  <si>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</si>
  <si>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مؤشرأنتاجية الدينار من الأجور</t>
  </si>
  <si>
    <t>أنتاجية رأس المال الثابت</t>
  </si>
  <si>
    <t>نسبة التداول</t>
  </si>
  <si>
    <t xml:space="preserve">الكلفة </t>
  </si>
  <si>
    <t>المخصص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</si>
  <si>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</si>
  <si>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</si>
  <si>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</si>
  <si>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</si>
  <si>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</si>
  <si>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</si>
  <si>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</si>
  <si>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</si>
  <si>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</si>
  <si>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الارباح المحتجزة</t>
  </si>
  <si>
    <t>مخصص الديون المشكوك في تحصيلها</t>
  </si>
  <si>
    <t>الاحتياطيات</t>
  </si>
  <si>
    <t xml:space="preserve">مخصص هبوط قيمة الأستثمارات </t>
  </si>
  <si>
    <t>العجز المتراكم</t>
  </si>
  <si>
    <t xml:space="preserve">مخصص هبوط قيمة البضاعة </t>
  </si>
  <si>
    <t>ارتفاع الاسعار</t>
  </si>
  <si>
    <t>اجمالي الموجودات الثابتة</t>
  </si>
  <si>
    <t>دائنون</t>
  </si>
  <si>
    <t>الموجودات الثابتة</t>
  </si>
  <si>
    <t>قروض قصيرة الأجل</t>
  </si>
  <si>
    <t>النفقهت الأيرادية المؤجلة</t>
  </si>
  <si>
    <t>أستثمارات قصيرة الأجل</t>
  </si>
  <si>
    <t>مخزون اخر المدة</t>
  </si>
  <si>
    <t>مستلزمات السلعية</t>
  </si>
  <si>
    <t>المواد الاولية</t>
  </si>
  <si>
    <t>الوقود والزيوت</t>
  </si>
  <si>
    <t>الادوات الاحتياطية</t>
  </si>
  <si>
    <t>أستثمارات طويلة الأجل</t>
  </si>
  <si>
    <t>التعبئة والتغليف</t>
  </si>
  <si>
    <t xml:space="preserve">قروض طويلة الأجل </t>
  </si>
  <si>
    <t>اللوازم والمهمات</t>
  </si>
  <si>
    <t>القرطاسية</t>
  </si>
  <si>
    <t>الكتب التعليمية</t>
  </si>
  <si>
    <t>تجهيزات العاملين</t>
  </si>
  <si>
    <t>مواد طبية</t>
  </si>
  <si>
    <t xml:space="preserve">الخامات الرئيسية </t>
  </si>
  <si>
    <t>مواد اخرى</t>
  </si>
  <si>
    <t>المخافات والمستهلكات</t>
  </si>
  <si>
    <t>بضائع لدى الغير</t>
  </si>
  <si>
    <t>المتنوعات</t>
  </si>
  <si>
    <t>الموجودات المتداولة</t>
  </si>
  <si>
    <t>المدينون</t>
  </si>
  <si>
    <t xml:space="preserve">استثمارات قصيرة الاجل </t>
  </si>
  <si>
    <t>السلف</t>
  </si>
  <si>
    <t>ايرادات الجارية</t>
  </si>
  <si>
    <t>ايراد النشاط الرئيسي</t>
  </si>
  <si>
    <t>صافي المبيعات</t>
  </si>
  <si>
    <t>مخزون الانتاج التام</t>
  </si>
  <si>
    <t>مخزون الانتاج الغير التام</t>
  </si>
  <si>
    <t>ايراد النشاط التجاري</t>
  </si>
  <si>
    <t>مبيعات بضاعة بغرض البيع</t>
  </si>
  <si>
    <t>مشتريات بضاعة بغرض البيع</t>
  </si>
  <si>
    <t>عمولة مستلمة</t>
  </si>
  <si>
    <t>ايراد النشاط الاخرى</t>
  </si>
  <si>
    <t>خدمات متنوعة</t>
  </si>
  <si>
    <t>ايجار موجودات ثابتة</t>
  </si>
  <si>
    <t>التشغيل للغير</t>
  </si>
  <si>
    <t>كلفة الموجودات</t>
  </si>
  <si>
    <t>بيع المخلفات</t>
  </si>
  <si>
    <t>الاستخدامات الوسيطة</t>
  </si>
  <si>
    <t>المستلزمات السلعية</t>
  </si>
  <si>
    <t>المستلزمات الخدمية</t>
  </si>
  <si>
    <t>نقل العاملين</t>
  </si>
  <si>
    <t>اشتراكات</t>
  </si>
  <si>
    <t>اقساط التأمين</t>
  </si>
  <si>
    <t>خدمات خاصة</t>
  </si>
  <si>
    <t>مصروفات المركز الرئيسي</t>
  </si>
  <si>
    <t>مقاولات وخدمات</t>
  </si>
  <si>
    <t>ايرادات التحويلية والاخرى</t>
  </si>
  <si>
    <t>مصروفات التحويلية والاخرى</t>
  </si>
  <si>
    <t>الفوائد الدائنة</t>
  </si>
  <si>
    <t>الإيجارات الدائنة</t>
  </si>
  <si>
    <t>الفوائد المدينة</t>
  </si>
  <si>
    <t>الإيجارات المدينة</t>
  </si>
  <si>
    <t>الرواتب والاجور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</si>
</sst>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78"/>
      <scheme val="minor"/>
    </font>
    <font>
      <b/>
      <sz val="18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  <font>
      <sz val="12"/>
      <name val="Arial"/>
      <family val="2"/>
    </font>
    <font>
      <b/>
      <sz val="10"/>
      <name val="Simplified Arabic"/>
      <family val="1"/>
    </font>
    <font>
      <sz val="14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2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 indent="1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indent="1"/>
    </xf>
    <xf numFmtId="3" fontId="2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606;&#1601;&#1591;%20&#1610;&#1575;&#1587;&#1605;&#1610;&#1606;%202020-\&#1606;&#1601;&#1591;%202020%20&#1591;&#1576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فط الشمال"/>
      <sheetName val="ورقة2"/>
      <sheetName val="الاستكشافات"/>
      <sheetName val="ورقة"/>
      <sheetName val="SOMO"/>
      <sheetName val="ورقةد"/>
      <sheetName val="الحفر العراقية"/>
      <sheetName val="ورقة "/>
      <sheetName val="البصرة"/>
      <sheetName val="ورقة  "/>
      <sheetName val="الوسط"/>
      <sheetName val="ورقة 5"/>
      <sheetName val="ميسان"/>
      <sheetName val="ورقةميسان"/>
      <sheetName val="مصافي الشمال"/>
      <sheetName val="نفط ذي قار"/>
      <sheetName val="ورقة1"/>
      <sheetName val="نفط ميسان"/>
      <sheetName val="Sheet2"/>
      <sheetName val="نشاط"/>
      <sheetName val="ورقة نشاط"/>
      <sheetName val="الجيولوجي"/>
      <sheetName val="ورقة جيولوجي"/>
      <sheetName val="نشاط2"/>
      <sheetName val="ورقة نشاط 2"/>
      <sheetName val="قطاع "/>
      <sheetName val="ورقة قطاع"/>
      <sheetName val="قطاع"/>
      <sheetName val="تعدين"/>
    </sheetNames>
    <sheetDataSet>
      <sheetData sheetId="0">
        <row r="4">
          <cell r="C4">
            <v>2189386</v>
          </cell>
          <cell r="F4">
            <v>756471249</v>
          </cell>
        </row>
        <row r="5">
          <cell r="C5">
            <v>935652832</v>
          </cell>
          <cell r="F5">
            <v>29759075</v>
          </cell>
        </row>
        <row r="6">
          <cell r="C6">
            <v>0</v>
          </cell>
          <cell r="F6">
            <v>203487632</v>
          </cell>
        </row>
        <row r="7">
          <cell r="C7">
            <v>937842218</v>
          </cell>
          <cell r="F7">
            <v>21470305</v>
          </cell>
        </row>
        <row r="8">
          <cell r="C8">
            <v>787</v>
          </cell>
          <cell r="F8">
            <v>182017327</v>
          </cell>
        </row>
        <row r="9">
          <cell r="C9">
            <v>0</v>
          </cell>
          <cell r="F9">
            <v>468679665</v>
          </cell>
        </row>
        <row r="10">
          <cell r="C10">
            <v>937843005</v>
          </cell>
          <cell r="F10">
            <v>606370</v>
          </cell>
        </row>
        <row r="11">
          <cell r="C11">
            <v>6938395125</v>
          </cell>
          <cell r="F11">
            <v>2838366</v>
          </cell>
        </row>
        <row r="12">
          <cell r="C12">
            <v>7876238130</v>
          </cell>
          <cell r="F12">
            <v>472124401</v>
          </cell>
        </row>
        <row r="13">
          <cell r="C13">
            <v>752901098</v>
          </cell>
          <cell r="F13">
            <v>91476578</v>
          </cell>
        </row>
        <row r="14">
          <cell r="C14">
            <v>33329226</v>
          </cell>
          <cell r="F14">
            <v>380647823</v>
          </cell>
        </row>
        <row r="15">
          <cell r="C15">
            <v>163</v>
          </cell>
          <cell r="F15">
            <v>0</v>
          </cell>
        </row>
        <row r="16">
          <cell r="C16">
            <v>786230161</v>
          </cell>
          <cell r="F16">
            <v>0</v>
          </cell>
        </row>
        <row r="17">
          <cell r="C17">
            <v>209521818</v>
          </cell>
          <cell r="F17">
            <v>380647823</v>
          </cell>
        </row>
        <row r="18">
          <cell r="C18">
            <v>159512627</v>
          </cell>
          <cell r="F18">
            <v>42194959</v>
          </cell>
        </row>
        <row r="19">
          <cell r="C19">
            <v>0</v>
          </cell>
          <cell r="F19">
            <v>338452864</v>
          </cell>
        </row>
        <row r="20">
          <cell r="C20">
            <v>27465972</v>
          </cell>
          <cell r="F20">
            <v>-8921079</v>
          </cell>
        </row>
        <row r="21">
          <cell r="C21">
            <v>0</v>
          </cell>
          <cell r="F21">
            <v>329531785</v>
          </cell>
        </row>
        <row r="22">
          <cell r="C22">
            <v>16818653</v>
          </cell>
          <cell r="F22">
            <v>78111109</v>
          </cell>
        </row>
        <row r="23">
          <cell r="C23">
            <v>5724566</v>
          </cell>
          <cell r="F23">
            <v>78111109</v>
          </cell>
        </row>
        <row r="24">
          <cell r="C24">
            <v>6909299202</v>
          </cell>
          <cell r="F24">
            <v>0</v>
          </cell>
        </row>
        <row r="25">
          <cell r="C25">
            <v>293858605</v>
          </cell>
          <cell r="F25">
            <v>0</v>
          </cell>
        </row>
        <row r="26">
          <cell r="C26">
            <v>7412679625</v>
          </cell>
          <cell r="F26">
            <v>251585034</v>
          </cell>
        </row>
        <row r="27">
          <cell r="C27">
            <v>474284500</v>
          </cell>
          <cell r="F27">
            <v>0</v>
          </cell>
        </row>
        <row r="28">
          <cell r="C28">
            <v>6338</v>
          </cell>
          <cell r="F28">
            <v>-164358</v>
          </cell>
        </row>
        <row r="29">
          <cell r="C29">
            <v>1260520999</v>
          </cell>
          <cell r="F29">
            <v>251585034</v>
          </cell>
        </row>
        <row r="30">
          <cell r="C30">
            <v>8198916124</v>
          </cell>
          <cell r="F30">
            <v>86867830</v>
          </cell>
        </row>
        <row r="62">
          <cell r="C62">
            <v>15233667</v>
          </cell>
        </row>
        <row r="63">
          <cell r="C63">
            <v>360019</v>
          </cell>
        </row>
        <row r="64">
          <cell r="C64">
            <v>143918941</v>
          </cell>
        </row>
        <row r="75">
          <cell r="C75">
            <v>1156510</v>
          </cell>
        </row>
        <row r="76">
          <cell r="C76">
            <v>15662143</v>
          </cell>
        </row>
      </sheetData>
      <sheetData sheetId="1"/>
      <sheetData sheetId="2">
        <row r="4">
          <cell r="C4">
            <v>83963</v>
          </cell>
          <cell r="F4">
            <v>383938113</v>
          </cell>
        </row>
        <row r="5">
          <cell r="C5">
            <v>721456454</v>
          </cell>
          <cell r="F5">
            <v>66986623</v>
          </cell>
        </row>
        <row r="6">
          <cell r="C6">
            <v>0</v>
          </cell>
          <cell r="F6">
            <v>56390858</v>
          </cell>
        </row>
        <row r="7">
          <cell r="C7">
            <v>721540417</v>
          </cell>
          <cell r="F7">
            <v>0</v>
          </cell>
        </row>
        <row r="8">
          <cell r="C8">
            <v>101470</v>
          </cell>
          <cell r="F8">
            <v>56390858</v>
          </cell>
        </row>
        <row r="9">
          <cell r="C9">
            <v>0</v>
          </cell>
          <cell r="F9">
            <v>133391318</v>
          </cell>
        </row>
        <row r="10">
          <cell r="C10">
            <v>721641887</v>
          </cell>
          <cell r="F10">
            <v>0</v>
          </cell>
        </row>
        <row r="11">
          <cell r="C11">
            <v>383115873</v>
          </cell>
          <cell r="F11">
            <v>57843658</v>
          </cell>
        </row>
        <row r="12">
          <cell r="C12">
            <v>1104757760</v>
          </cell>
          <cell r="F12">
            <v>191234976</v>
          </cell>
        </row>
        <row r="13">
          <cell r="C13">
            <v>425443934</v>
          </cell>
          <cell r="F13">
            <v>30857469</v>
          </cell>
        </row>
        <row r="14">
          <cell r="C14">
            <v>25480802</v>
          </cell>
          <cell r="F14">
            <v>160377507</v>
          </cell>
        </row>
        <row r="15">
          <cell r="C15">
            <v>163</v>
          </cell>
          <cell r="F15">
            <v>1892</v>
          </cell>
        </row>
        <row r="16">
          <cell r="C16">
            <v>450924573</v>
          </cell>
          <cell r="F16">
            <v>0</v>
          </cell>
        </row>
        <row r="17">
          <cell r="C17">
            <v>47067271</v>
          </cell>
          <cell r="F17">
            <v>160375615</v>
          </cell>
        </row>
        <row r="18">
          <cell r="C18">
            <v>39878473</v>
          </cell>
          <cell r="F18">
            <v>47315508</v>
          </cell>
        </row>
        <row r="19">
          <cell r="C19">
            <v>0</v>
          </cell>
          <cell r="F19">
            <v>113060107</v>
          </cell>
        </row>
        <row r="20">
          <cell r="C20">
            <v>0</v>
          </cell>
          <cell r="F20">
            <v>49605318</v>
          </cell>
        </row>
        <row r="21">
          <cell r="C21">
            <v>0</v>
          </cell>
          <cell r="F21">
            <v>162665425</v>
          </cell>
        </row>
        <row r="22">
          <cell r="C22">
            <v>1772035</v>
          </cell>
          <cell r="F22">
            <v>86666854</v>
          </cell>
        </row>
        <row r="23">
          <cell r="C23">
            <v>5416763</v>
          </cell>
          <cell r="F23">
            <v>86666854</v>
          </cell>
        </row>
        <row r="24">
          <cell r="C24">
            <v>432222517</v>
          </cell>
          <cell r="F24">
            <v>0</v>
          </cell>
        </row>
        <row r="25">
          <cell r="C25">
            <v>496218869</v>
          </cell>
          <cell r="F25">
            <v>0</v>
          </cell>
        </row>
        <row r="26">
          <cell r="C26">
            <v>975508657</v>
          </cell>
          <cell r="F26">
            <v>76075656</v>
          </cell>
        </row>
        <row r="27">
          <cell r="C27">
            <v>592392784</v>
          </cell>
          <cell r="F27">
            <v>0</v>
          </cell>
        </row>
        <row r="28">
          <cell r="C28">
            <v>0</v>
          </cell>
          <cell r="F28">
            <v>-77085</v>
          </cell>
        </row>
        <row r="29">
          <cell r="C29">
            <v>1043317357</v>
          </cell>
          <cell r="F29">
            <v>76075656</v>
          </cell>
        </row>
        <row r="30">
          <cell r="C30">
            <v>1426433230</v>
          </cell>
          <cell r="F30">
            <v>36984451</v>
          </cell>
        </row>
        <row r="62">
          <cell r="C62">
            <v>35490661</v>
          </cell>
        </row>
        <row r="63">
          <cell r="C63">
            <v>35625</v>
          </cell>
        </row>
        <row r="64">
          <cell r="C64">
            <v>4352187</v>
          </cell>
        </row>
        <row r="76">
          <cell r="C76">
            <v>1772035</v>
          </cell>
        </row>
      </sheetData>
      <sheetData sheetId="3"/>
      <sheetData sheetId="4">
        <row r="64">
          <cell r="C64">
            <v>77292</v>
          </cell>
        </row>
        <row r="77">
          <cell r="C77">
            <v>36545</v>
          </cell>
        </row>
      </sheetData>
      <sheetData sheetId="5"/>
      <sheetData sheetId="6">
        <row r="4">
          <cell r="C4">
            <v>422947</v>
          </cell>
          <cell r="F4">
            <v>97211682</v>
          </cell>
        </row>
        <row r="5">
          <cell r="C5">
            <v>1246168821</v>
          </cell>
          <cell r="F5">
            <v>889924349</v>
          </cell>
        </row>
        <row r="6">
          <cell r="C6">
            <v>0</v>
          </cell>
          <cell r="F6">
            <v>221421812</v>
          </cell>
        </row>
        <row r="7">
          <cell r="C7">
            <v>1246591768</v>
          </cell>
          <cell r="F7">
            <v>0</v>
          </cell>
        </row>
        <row r="8">
          <cell r="C8">
            <v>0</v>
          </cell>
          <cell r="F8">
            <v>221421812</v>
          </cell>
        </row>
        <row r="9">
          <cell r="C9">
            <v>0</v>
          </cell>
          <cell r="F9">
            <v>0</v>
          </cell>
        </row>
        <row r="10">
          <cell r="C10">
            <v>1246591768</v>
          </cell>
          <cell r="F10">
            <v>0</v>
          </cell>
        </row>
        <row r="11">
          <cell r="C11">
            <v>251899117</v>
          </cell>
          <cell r="F11">
            <v>211241252</v>
          </cell>
        </row>
        <row r="12">
          <cell r="C12">
            <v>1498490885</v>
          </cell>
          <cell r="F12">
            <v>211241252</v>
          </cell>
        </row>
        <row r="13">
          <cell r="C13">
            <v>978383787</v>
          </cell>
          <cell r="F13">
            <v>78519689</v>
          </cell>
        </row>
        <row r="14">
          <cell r="C14">
            <v>8752244</v>
          </cell>
          <cell r="F14">
            <v>132721563</v>
          </cell>
        </row>
        <row r="15">
          <cell r="C15">
            <v>163</v>
          </cell>
          <cell r="F15">
            <v>0</v>
          </cell>
        </row>
        <row r="16">
          <cell r="C16">
            <v>987135868</v>
          </cell>
          <cell r="F16">
            <v>0</v>
          </cell>
        </row>
        <row r="17">
          <cell r="C17">
            <v>214443466</v>
          </cell>
          <cell r="F17">
            <v>132721563</v>
          </cell>
        </row>
        <row r="18">
          <cell r="C18">
            <v>182822627</v>
          </cell>
          <cell r="F18">
            <v>45544253</v>
          </cell>
        </row>
        <row r="19">
          <cell r="C19">
            <v>0</v>
          </cell>
          <cell r="F19">
            <v>87177310</v>
          </cell>
        </row>
        <row r="20">
          <cell r="C20">
            <v>0</v>
          </cell>
          <cell r="F20">
            <v>1658017</v>
          </cell>
        </row>
        <row r="21">
          <cell r="C21">
            <v>0</v>
          </cell>
          <cell r="F21">
            <v>88835327</v>
          </cell>
        </row>
        <row r="22">
          <cell r="C22">
            <v>17465501</v>
          </cell>
          <cell r="F22">
            <v>-68780407</v>
          </cell>
        </row>
        <row r="23">
          <cell r="C23">
            <v>14155338</v>
          </cell>
          <cell r="F23">
            <v>-68780407</v>
          </cell>
        </row>
        <row r="24">
          <cell r="C24">
            <v>452761968</v>
          </cell>
          <cell r="F24">
            <v>0</v>
          </cell>
        </row>
        <row r="25">
          <cell r="C25">
            <v>265935179</v>
          </cell>
          <cell r="F25">
            <v>0</v>
          </cell>
        </row>
        <row r="26">
          <cell r="C26">
            <v>933140613</v>
          </cell>
          <cell r="F26">
            <v>157615734</v>
          </cell>
        </row>
        <row r="27">
          <cell r="C27">
            <v>681241496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1668377364</v>
          </cell>
          <cell r="F29">
            <v>157615734</v>
          </cell>
        </row>
        <row r="30">
          <cell r="C30">
            <v>1920276481</v>
          </cell>
          <cell r="F30">
            <v>-70438424</v>
          </cell>
        </row>
        <row r="62">
          <cell r="C62">
            <v>53701195</v>
          </cell>
        </row>
        <row r="63">
          <cell r="C63">
            <v>1093278</v>
          </cell>
        </row>
        <row r="64">
          <cell r="C64">
            <v>128028154</v>
          </cell>
        </row>
        <row r="75">
          <cell r="C75">
            <v>2432776</v>
          </cell>
        </row>
        <row r="76">
          <cell r="C76">
            <v>15032725</v>
          </cell>
        </row>
      </sheetData>
      <sheetData sheetId="7"/>
      <sheetData sheetId="8">
        <row r="4">
          <cell r="C4">
            <v>500000000</v>
          </cell>
          <cell r="F4">
            <v>26570297296</v>
          </cell>
        </row>
        <row r="5">
          <cell r="C5">
            <v>48695066759</v>
          </cell>
          <cell r="F5">
            <v>21749839210</v>
          </cell>
        </row>
        <row r="6">
          <cell r="C6">
            <v>0</v>
          </cell>
          <cell r="F6">
            <v>1025861108</v>
          </cell>
        </row>
        <row r="7">
          <cell r="C7">
            <v>49195066759</v>
          </cell>
          <cell r="F7">
            <v>303267559</v>
          </cell>
        </row>
        <row r="8">
          <cell r="C8">
            <v>2511636</v>
          </cell>
          <cell r="F8">
            <v>722593549</v>
          </cell>
        </row>
        <row r="9">
          <cell r="C9">
            <v>0</v>
          </cell>
          <cell r="F9">
            <v>7986021332</v>
          </cell>
        </row>
        <row r="10">
          <cell r="C10">
            <v>49197578395</v>
          </cell>
          <cell r="F10">
            <v>0</v>
          </cell>
        </row>
        <row r="11">
          <cell r="C11">
            <v>5400037317</v>
          </cell>
          <cell r="F11">
            <v>66633024</v>
          </cell>
        </row>
        <row r="12">
          <cell r="C12">
            <v>54597615712</v>
          </cell>
          <cell r="F12">
            <v>8052654356</v>
          </cell>
        </row>
        <row r="13">
          <cell r="C13">
            <v>29111625970</v>
          </cell>
          <cell r="F13">
            <v>3266504716</v>
          </cell>
        </row>
        <row r="14">
          <cell r="C14">
            <v>19208510536</v>
          </cell>
          <cell r="F14">
            <v>4786149640</v>
          </cell>
        </row>
        <row r="15">
          <cell r="C15">
            <v>163</v>
          </cell>
          <cell r="F15">
            <v>0</v>
          </cell>
        </row>
        <row r="16">
          <cell r="C16">
            <v>48320136343</v>
          </cell>
          <cell r="F16">
            <v>0</v>
          </cell>
        </row>
        <row r="17">
          <cell r="C17">
            <v>762102208</v>
          </cell>
          <cell r="F17">
            <v>4786149640</v>
          </cell>
        </row>
        <row r="18">
          <cell r="C18">
            <v>297001407</v>
          </cell>
          <cell r="F18">
            <v>2211445519</v>
          </cell>
        </row>
        <row r="19">
          <cell r="C19">
            <v>0</v>
          </cell>
          <cell r="F19">
            <v>2574704121</v>
          </cell>
        </row>
        <row r="20">
          <cell r="C20">
            <v>43605982</v>
          </cell>
          <cell r="F20">
            <v>-437339875</v>
          </cell>
        </row>
        <row r="21">
          <cell r="C21">
            <v>0</v>
          </cell>
          <cell r="F21">
            <v>2137364246</v>
          </cell>
        </row>
        <row r="22">
          <cell r="C22">
            <v>291989855</v>
          </cell>
          <cell r="F22">
            <v>794668669</v>
          </cell>
        </row>
        <row r="23">
          <cell r="C23">
            <v>129504964</v>
          </cell>
          <cell r="F23">
            <v>509583719</v>
          </cell>
        </row>
        <row r="24">
          <cell r="C24">
            <v>15321705128</v>
          </cell>
          <cell r="F24">
            <v>39336084</v>
          </cell>
        </row>
        <row r="25">
          <cell r="C25">
            <v>375500775</v>
          </cell>
          <cell r="F25">
            <v>245748866</v>
          </cell>
        </row>
        <row r="26">
          <cell r="C26">
            <v>16459308111</v>
          </cell>
          <cell r="F26">
            <v>1344521802</v>
          </cell>
        </row>
        <row r="27">
          <cell r="C27">
            <v>11059270794</v>
          </cell>
          <cell r="F27">
            <v>0</v>
          </cell>
        </row>
        <row r="28">
          <cell r="C28">
            <v>0</v>
          </cell>
          <cell r="F28">
            <v>-1826225</v>
          </cell>
        </row>
        <row r="29">
          <cell r="C29">
            <v>59379407137</v>
          </cell>
          <cell r="F29">
            <v>1590270668</v>
          </cell>
        </row>
        <row r="30">
          <cell r="C30">
            <v>64779444454</v>
          </cell>
          <cell r="F30">
            <v>984433453</v>
          </cell>
        </row>
        <row r="62">
          <cell r="C62">
            <v>97949989</v>
          </cell>
        </row>
        <row r="63">
          <cell r="C63">
            <v>3145845</v>
          </cell>
        </row>
        <row r="64">
          <cell r="C64">
            <v>195905573</v>
          </cell>
        </row>
        <row r="75">
          <cell r="C75">
            <v>16292676</v>
          </cell>
        </row>
        <row r="76">
          <cell r="C76">
            <v>275697179</v>
          </cell>
        </row>
      </sheetData>
      <sheetData sheetId="9"/>
      <sheetData sheetId="10">
        <row r="4">
          <cell r="C4">
            <v>90000000</v>
          </cell>
          <cell r="F4">
            <v>5595101736</v>
          </cell>
        </row>
        <row r="5">
          <cell r="C5">
            <v>5782171614</v>
          </cell>
          <cell r="F5">
            <v>33223379</v>
          </cell>
        </row>
        <row r="6">
          <cell r="C6">
            <v>0</v>
          </cell>
          <cell r="F6">
            <v>8651826</v>
          </cell>
        </row>
        <row r="7">
          <cell r="C7">
            <v>5872171614</v>
          </cell>
          <cell r="F7">
            <v>0</v>
          </cell>
        </row>
        <row r="8">
          <cell r="C8">
            <v>0</v>
          </cell>
          <cell r="F8">
            <v>8651826</v>
          </cell>
        </row>
        <row r="9">
          <cell r="C9">
            <v>0</v>
          </cell>
          <cell r="F9">
            <v>607434873</v>
          </cell>
        </row>
        <row r="10">
          <cell r="C10">
            <v>5872171614</v>
          </cell>
          <cell r="F10">
            <v>0</v>
          </cell>
        </row>
        <row r="11">
          <cell r="C11">
            <v>470807444</v>
          </cell>
          <cell r="F11">
            <v>7944</v>
          </cell>
        </row>
        <row r="12">
          <cell r="C12">
            <v>6342979058</v>
          </cell>
          <cell r="F12">
            <v>607442817</v>
          </cell>
        </row>
        <row r="13">
          <cell r="C13">
            <v>5588637980</v>
          </cell>
          <cell r="F13">
            <v>20868165</v>
          </cell>
        </row>
        <row r="14">
          <cell r="C14">
            <v>39687135</v>
          </cell>
          <cell r="F14">
            <v>586574652</v>
          </cell>
        </row>
        <row r="15">
          <cell r="C15">
            <v>163</v>
          </cell>
          <cell r="F15">
            <v>0</v>
          </cell>
        </row>
        <row r="16">
          <cell r="C16">
            <v>5628324952</v>
          </cell>
          <cell r="F16">
            <v>0</v>
          </cell>
        </row>
        <row r="17">
          <cell r="C17">
            <v>11632752</v>
          </cell>
          <cell r="F17">
            <v>586574652</v>
          </cell>
        </row>
        <row r="18">
          <cell r="C18">
            <v>1702261</v>
          </cell>
          <cell r="F18">
            <v>425109045</v>
          </cell>
        </row>
        <row r="19">
          <cell r="C19">
            <v>0</v>
          </cell>
          <cell r="F19">
            <v>161465607</v>
          </cell>
        </row>
        <row r="20">
          <cell r="C20">
            <v>7105477</v>
          </cell>
          <cell r="F20">
            <v>-14366160</v>
          </cell>
        </row>
        <row r="21">
          <cell r="C21">
            <v>0</v>
          </cell>
          <cell r="F21">
            <v>147099447</v>
          </cell>
        </row>
        <row r="22">
          <cell r="C22">
            <v>2825014</v>
          </cell>
          <cell r="F22">
            <v>68710855</v>
          </cell>
        </row>
        <row r="23">
          <cell r="C23">
            <v>0</v>
          </cell>
          <cell r="F23">
            <v>43262594</v>
          </cell>
        </row>
        <row r="24">
          <cell r="C24">
            <v>2878978259</v>
          </cell>
          <cell r="F24">
            <v>3396835</v>
          </cell>
        </row>
        <row r="25">
          <cell r="C25">
            <v>173788659</v>
          </cell>
          <cell r="F25">
            <v>22051426</v>
          </cell>
        </row>
        <row r="26">
          <cell r="C26">
            <v>3064399670</v>
          </cell>
          <cell r="F26">
            <v>78388592</v>
          </cell>
        </row>
        <row r="27">
          <cell r="C27">
            <v>2593592226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8221917178</v>
          </cell>
          <cell r="F29">
            <v>100440018</v>
          </cell>
        </row>
        <row r="30">
          <cell r="C30">
            <v>8692724622</v>
          </cell>
          <cell r="F30">
            <v>61025589</v>
          </cell>
        </row>
        <row r="62">
          <cell r="C62">
            <v>26195</v>
          </cell>
        </row>
        <row r="64">
          <cell r="C64">
            <v>1676066</v>
          </cell>
        </row>
        <row r="74">
          <cell r="C74">
            <v>15</v>
          </cell>
        </row>
        <row r="76">
          <cell r="C76">
            <v>2824999</v>
          </cell>
        </row>
      </sheetData>
      <sheetData sheetId="11"/>
      <sheetData sheetId="12">
        <row r="63">
          <cell r="C63">
            <v>2371504</v>
          </cell>
        </row>
        <row r="64">
          <cell r="C64">
            <v>287589</v>
          </cell>
        </row>
        <row r="65">
          <cell r="C65">
            <v>2427868</v>
          </cell>
        </row>
        <row r="75">
          <cell r="C75">
            <v>1147379</v>
          </cell>
        </row>
        <row r="77">
          <cell r="C77">
            <v>18486308</v>
          </cell>
        </row>
      </sheetData>
      <sheetData sheetId="13"/>
      <sheetData sheetId="14"/>
      <sheetData sheetId="15">
        <row r="4">
          <cell r="C4">
            <v>300000000</v>
          </cell>
          <cell r="F4">
            <v>2140023704</v>
          </cell>
        </row>
        <row r="5">
          <cell r="C5">
            <v>4200979698</v>
          </cell>
          <cell r="F5">
            <v>2246376997</v>
          </cell>
        </row>
        <row r="6">
          <cell r="C6">
            <v>0</v>
          </cell>
          <cell r="F6">
            <v>1121655</v>
          </cell>
        </row>
        <row r="7">
          <cell r="C7">
            <v>4500979698</v>
          </cell>
          <cell r="F7">
            <v>0</v>
          </cell>
        </row>
        <row r="8">
          <cell r="C8">
            <v>0</v>
          </cell>
          <cell r="F8">
            <v>1121655</v>
          </cell>
        </row>
        <row r="9">
          <cell r="C9">
            <v>0</v>
          </cell>
          <cell r="F9">
            <v>426584600</v>
          </cell>
        </row>
        <row r="10">
          <cell r="C10">
            <v>4500979698</v>
          </cell>
          <cell r="F10">
            <v>0</v>
          </cell>
        </row>
        <row r="11">
          <cell r="C11">
            <v>405672879</v>
          </cell>
          <cell r="F11">
            <v>65480</v>
          </cell>
        </row>
        <row r="12">
          <cell r="C12">
            <v>4906652577</v>
          </cell>
          <cell r="F12">
            <v>426650080</v>
          </cell>
        </row>
        <row r="13">
          <cell r="C13">
            <v>2138490778</v>
          </cell>
          <cell r="F13">
            <v>95701507</v>
          </cell>
        </row>
        <row r="14">
          <cell r="C14">
            <v>2247909923</v>
          </cell>
          <cell r="F14">
            <v>330948573</v>
          </cell>
        </row>
        <row r="15">
          <cell r="C15">
            <v>163</v>
          </cell>
          <cell r="F15">
            <v>0</v>
          </cell>
        </row>
        <row r="16">
          <cell r="C16">
            <v>4386400538</v>
          </cell>
          <cell r="F16">
            <v>0</v>
          </cell>
        </row>
        <row r="17">
          <cell r="C17">
            <v>133197893</v>
          </cell>
          <cell r="F17">
            <v>330948573</v>
          </cell>
        </row>
        <row r="18">
          <cell r="C18">
            <v>36340985</v>
          </cell>
          <cell r="F18">
            <v>138889651</v>
          </cell>
        </row>
        <row r="19">
          <cell r="C19">
            <v>0</v>
          </cell>
          <cell r="F19">
            <v>192058922</v>
          </cell>
        </row>
        <row r="20">
          <cell r="C20">
            <v>0</v>
          </cell>
          <cell r="F20">
            <v>-18613164</v>
          </cell>
        </row>
        <row r="21">
          <cell r="C21">
            <v>0</v>
          </cell>
          <cell r="F21">
            <v>173445758</v>
          </cell>
        </row>
        <row r="22">
          <cell r="C22">
            <v>92605405</v>
          </cell>
          <cell r="F22">
            <v>59868755</v>
          </cell>
        </row>
        <row r="23">
          <cell r="C23">
            <v>4251503</v>
          </cell>
          <cell r="F23">
            <v>59868755</v>
          </cell>
        </row>
        <row r="24">
          <cell r="C24">
            <v>359503688</v>
          </cell>
          <cell r="F24">
            <v>0</v>
          </cell>
        </row>
        <row r="25">
          <cell r="C25">
            <v>436565758</v>
          </cell>
          <cell r="F25">
            <v>0</v>
          </cell>
        </row>
        <row r="26">
          <cell r="C26">
            <v>929267339</v>
          </cell>
          <cell r="F26">
            <v>113577003</v>
          </cell>
        </row>
        <row r="27">
          <cell r="C27">
            <v>523594460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4909994998</v>
          </cell>
          <cell r="F29">
            <v>113577003</v>
          </cell>
        </row>
        <row r="30">
          <cell r="C30">
            <v>5315667877</v>
          </cell>
          <cell r="F30">
            <v>78481919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4"/>
  <sheetViews>
    <sheetView rightToLeft="1" tabSelected="1" view="pageBreakPreview" zoomScaleSheetLayoutView="100" workbookViewId="0">
      <selection activeCell="H11" sqref="H11"/>
    </sheetView>
  </sheetViews>
  <sheetFormatPr defaultColWidth="9.140625" defaultRowHeight="18" customHeight="1" x14ac:dyDescent="0.25"/>
  <cols>
    <col min="1" max="1" width="7.85546875" style="2" customWidth="1"/>
    <col min="2" max="2" width="41" style="2" customWidth="1"/>
    <col min="3" max="3" width="15.42578125" style="2" bestFit="1" customWidth="1"/>
    <col min="4" max="4" width="7.85546875" style="2" customWidth="1"/>
    <col min="5" max="5" width="41.5703125" style="2" customWidth="1"/>
    <col min="6" max="6" width="15.85546875" style="2" customWidth="1"/>
    <col min="7" max="8" width="9.140625" style="2"/>
    <col min="9" max="9" width="10.140625" style="2" bestFit="1" customWidth="1"/>
    <col min="10" max="11" width="9.140625" style="2"/>
    <col min="12" max="12" width="12.28515625" style="2" bestFit="1" customWidth="1"/>
    <col min="13" max="13" width="12.42578125" style="2" bestFit="1" customWidth="1"/>
    <col min="14" max="16384" width="9.140625" style="2"/>
  </cols>
  <sheetData>
    <row r="1" spans="1:9" ht="18" customHeight="1" x14ac:dyDescent="0.25">
      <c r="A1" s="1" t="s">
        <v>0</v>
      </c>
      <c r="B1" s="1"/>
      <c r="C1" s="1"/>
      <c r="D1" s="1"/>
      <c r="E1" s="1"/>
      <c r="F1" s="1"/>
    </row>
    <row r="2" spans="1:9" ht="18" customHeight="1" thickBot="1" x14ac:dyDescent="0.3">
      <c r="A2" s="3"/>
      <c r="B2" s="3"/>
      <c r="C2" s="4"/>
      <c r="D2" s="4"/>
      <c r="E2" s="4"/>
      <c r="F2" s="5" t="s">
        <v>1</v>
      </c>
    </row>
    <row r="3" spans="1:9" ht="18" customHeight="1" thickBot="1" x14ac:dyDescent="0.3">
      <c r="A3" s="6" t="s">
        <v>2</v>
      </c>
      <c r="B3" s="7" t="s">
        <v>3</v>
      </c>
      <c r="C3" s="8" t="s">
        <v>4</v>
      </c>
      <c r="D3" s="6" t="s">
        <v>2</v>
      </c>
      <c r="E3" s="7" t="s">
        <v>5</v>
      </c>
      <c r="F3" s="8" t="s">
        <v>4</v>
      </c>
    </row>
    <row r="4" spans="1:9" ht="17.25" customHeight="1" thickBot="1" x14ac:dyDescent="0.3">
      <c r="A4" s="9">
        <v>1</v>
      </c>
      <c r="B4" s="10" t="s">
        <v>6</v>
      </c>
      <c r="C4" s="11">
        <f>'[1]نفط الشمال'!C4+[1]الاستكشافات!C4+'[1]الحفر العراقية'!C4+[1]البصرة!C4+[1]الوسط!C4+'[1]نفط ذي قار'!C4</f>
        <v>892696296</v>
      </c>
      <c r="D4" s="9">
        <v>28</v>
      </c>
      <c r="E4" s="10" t="s">
        <v>7</v>
      </c>
      <c r="F4" s="11">
        <f>'[1]نفط الشمال'!F4+[1]الاستكشافات!F4+'[1]الحفر العراقية'!F4+[1]البصرة!F4+[1]الوسط!F4+'[1]نفط ذي قار'!F4</f>
        <v>35543043780</v>
      </c>
    </row>
    <row r="5" spans="1:9" ht="17.25" customHeight="1" thickBot="1" x14ac:dyDescent="0.3">
      <c r="A5" s="12">
        <v>2</v>
      </c>
      <c r="B5" s="13" t="s">
        <v>8</v>
      </c>
      <c r="C5" s="11">
        <f>'[1]نفط الشمال'!C5+[1]الاستكشافات!C5+'[1]الحفر العراقية'!C5+[1]البصرة!C5+[1]الوسط!C5+'[1]نفط ذي قار'!C5</f>
        <v>61581496178</v>
      </c>
      <c r="D5" s="12">
        <v>29</v>
      </c>
      <c r="E5" s="13" t="s">
        <v>9</v>
      </c>
      <c r="F5" s="14">
        <f>'[1]نفط الشمال'!F5+[1]الاستكشافات!F5+'[1]الحفر العراقية'!F5+[1]البصرة!F5+[1]الوسط!F5+'[1]نفط ذي قار'!F5</f>
        <v>25016109633</v>
      </c>
      <c r="I5" s="15"/>
    </row>
    <row r="6" spans="1:9" ht="17.25" customHeight="1" thickBot="1" x14ac:dyDescent="0.3">
      <c r="A6" s="16">
        <v>3</v>
      </c>
      <c r="B6" s="17" t="s">
        <v>10</v>
      </c>
      <c r="C6" s="11">
        <f>'[1]نفط الشمال'!C6+[1]الاستكشافات!C6+'[1]الحفر العراقية'!C6+[1]البصرة!C6+[1]الوسط!C6+'[1]نفط ذي قار'!C6</f>
        <v>0</v>
      </c>
      <c r="D6" s="16">
        <v>30</v>
      </c>
      <c r="E6" s="17" t="s">
        <v>11</v>
      </c>
      <c r="F6" s="14">
        <f>'[1]نفط الشمال'!F6+[1]الاستكشافات!F6+'[1]الحفر العراقية'!F6+[1]البصرة!F6+[1]الوسط!F6+'[1]نفط ذي قار'!F6</f>
        <v>1516934891</v>
      </c>
    </row>
    <row r="7" spans="1:9" ht="17.25" customHeight="1" thickBot="1" x14ac:dyDescent="0.3">
      <c r="A7" s="12">
        <v>4</v>
      </c>
      <c r="B7" s="13" t="s">
        <v>12</v>
      </c>
      <c r="C7" s="11">
        <f>'[1]نفط الشمال'!C7+[1]الاستكشافات!C7+'[1]الحفر العراقية'!C7+[1]البصرة!C7+[1]الوسط!C7+'[1]نفط ذي قار'!C7</f>
        <v>62474192474</v>
      </c>
      <c r="D7" s="12">
        <v>31</v>
      </c>
      <c r="E7" s="13" t="s">
        <v>13</v>
      </c>
      <c r="F7" s="14">
        <f>'[1]نفط الشمال'!F7+[1]الاستكشافات!F7+'[1]الحفر العراقية'!F7+[1]البصرة!F7+[1]الوسط!F7+'[1]نفط ذي قار'!F7</f>
        <v>324737864</v>
      </c>
    </row>
    <row r="8" spans="1:9" ht="17.25" customHeight="1" thickBot="1" x14ac:dyDescent="0.3">
      <c r="A8" s="16">
        <v>5</v>
      </c>
      <c r="B8" s="17" t="s">
        <v>14</v>
      </c>
      <c r="C8" s="11">
        <f>'[1]نفط الشمال'!C8+[1]الاستكشافات!C8+'[1]الحفر العراقية'!C8+[1]البصرة!C8+[1]الوسط!C8+'[1]نفط ذي قار'!C8</f>
        <v>2613893</v>
      </c>
      <c r="D8" s="16">
        <v>32</v>
      </c>
      <c r="E8" s="17" t="s">
        <v>15</v>
      </c>
      <c r="F8" s="14">
        <f>'[1]نفط الشمال'!F8+[1]الاستكشافات!F8+'[1]الحفر العراقية'!F8+[1]البصرة!F8+[1]الوسط!F8+'[1]نفط ذي قار'!F8</f>
        <v>1192197027</v>
      </c>
    </row>
    <row r="9" spans="1:9" ht="17.25" customHeight="1" thickBot="1" x14ac:dyDescent="0.3">
      <c r="A9" s="12">
        <v>6</v>
      </c>
      <c r="B9" s="13" t="s">
        <v>16</v>
      </c>
      <c r="C9" s="11">
        <f>'[1]نفط الشمال'!C9+[1]الاستكشافات!C9+'[1]الحفر العراقية'!C9+[1]البصرة!C9+[1]الوسط!C9+'[1]نفط ذي قار'!C9</f>
        <v>0</v>
      </c>
      <c r="D9" s="12">
        <v>33</v>
      </c>
      <c r="E9" s="13" t="s">
        <v>17</v>
      </c>
      <c r="F9" s="14">
        <f>'[1]نفط الشمال'!F9+[1]الاستكشافات!F9+'[1]الحفر العراقية'!F9+[1]البصرة!F9+[1]الوسط!F9+'[1]نفط ذي قار'!F9</f>
        <v>9622111788</v>
      </c>
    </row>
    <row r="10" spans="1:9" ht="17.25" customHeight="1" thickBot="1" x14ac:dyDescent="0.3">
      <c r="A10" s="16">
        <v>7</v>
      </c>
      <c r="B10" s="17" t="s">
        <v>18</v>
      </c>
      <c r="C10" s="11">
        <f>'[1]نفط الشمال'!C10+[1]الاستكشافات!C10+'[1]الحفر العراقية'!C10+[1]البصرة!C10+[1]الوسط!C10+'[1]نفط ذي قار'!C10</f>
        <v>62476806367</v>
      </c>
      <c r="D10" s="16">
        <v>34</v>
      </c>
      <c r="E10" s="17" t="s">
        <v>19</v>
      </c>
      <c r="F10" s="14">
        <f>'[1]نفط الشمال'!F10+[1]الاستكشافات!F10+'[1]الحفر العراقية'!F10+[1]البصرة!F10+[1]الوسط!F10+'[1]نفط ذي قار'!F10</f>
        <v>606370</v>
      </c>
    </row>
    <row r="11" spans="1:9" ht="17.25" customHeight="1" thickBot="1" x14ac:dyDescent="0.3">
      <c r="A11" s="12">
        <v>8</v>
      </c>
      <c r="B11" s="13" t="s">
        <v>20</v>
      </c>
      <c r="C11" s="11">
        <f>'[1]نفط الشمال'!C11+[1]الاستكشافات!C11+'[1]الحفر العراقية'!C11+[1]البصرة!C11+[1]الوسط!C11+'[1]نفط ذي قار'!C11</f>
        <v>13849927755</v>
      </c>
      <c r="D11" s="12">
        <v>35</v>
      </c>
      <c r="E11" s="13" t="s">
        <v>21</v>
      </c>
      <c r="F11" s="14">
        <f>'[1]نفط الشمال'!F11+[1]الاستكشافات!F11+'[1]الحفر العراقية'!F11+[1]البصرة!F11+[1]الوسط!F11+'[1]نفط ذي قار'!F11</f>
        <v>338629724</v>
      </c>
    </row>
    <row r="12" spans="1:9" ht="17.25" customHeight="1" thickBot="1" x14ac:dyDescent="0.3">
      <c r="A12" s="16">
        <v>9</v>
      </c>
      <c r="B12" s="17" t="s">
        <v>22</v>
      </c>
      <c r="C12" s="11">
        <f>'[1]نفط الشمال'!C12+[1]الاستكشافات!C12+'[1]الحفر العراقية'!C12+[1]البصرة!C12+[1]الوسط!C12+'[1]نفط ذي قار'!C12</f>
        <v>76326734122</v>
      </c>
      <c r="D12" s="16">
        <v>36</v>
      </c>
      <c r="E12" s="17" t="s">
        <v>23</v>
      </c>
      <c r="F12" s="14">
        <f>'[1]نفط الشمال'!F12+[1]الاستكشافات!F12+'[1]الحفر العراقية'!F12+[1]البصرة!F12+[1]الوسط!F12+'[1]نفط ذي قار'!F12</f>
        <v>9961347882</v>
      </c>
    </row>
    <row r="13" spans="1:9" ht="17.25" customHeight="1" thickBot="1" x14ac:dyDescent="0.3">
      <c r="A13" s="12">
        <v>10</v>
      </c>
      <c r="B13" s="13" t="s">
        <v>24</v>
      </c>
      <c r="C13" s="11">
        <f>'[1]نفط الشمال'!C13+[1]الاستكشافات!C13+'[1]الحفر العراقية'!C13+[1]البصرة!C13+[1]الوسط!C13+'[1]نفط ذي قار'!C13</f>
        <v>38995483547</v>
      </c>
      <c r="D13" s="12">
        <v>37</v>
      </c>
      <c r="E13" s="13" t="s">
        <v>25</v>
      </c>
      <c r="F13" s="14">
        <f>'[1]نفط الشمال'!F13+[1]الاستكشافات!F13+'[1]الحفر العراقية'!F13+[1]البصرة!F13+[1]الوسط!F13+'[1]نفط ذي قار'!F13</f>
        <v>3583928124</v>
      </c>
    </row>
    <row r="14" spans="1:9" ht="17.25" customHeight="1" thickBot="1" x14ac:dyDescent="0.3">
      <c r="A14" s="16">
        <v>11</v>
      </c>
      <c r="B14" s="17" t="s">
        <v>26</v>
      </c>
      <c r="C14" s="11">
        <f>'[1]نفط الشمال'!C14+[1]الاستكشافات!C14+'[1]الحفر العراقية'!C14+[1]البصرة!C14+[1]الوسط!C14+'[1]نفط ذي قار'!C14</f>
        <v>21563669866</v>
      </c>
      <c r="D14" s="16">
        <v>38</v>
      </c>
      <c r="E14" s="17" t="s">
        <v>27</v>
      </c>
      <c r="F14" s="14">
        <f>'[1]نفط الشمال'!F14+[1]الاستكشافات!F14+'[1]الحفر العراقية'!F14+[1]البصرة!F14+[1]الوسط!F14+'[1]نفط ذي قار'!F14</f>
        <v>6377419758</v>
      </c>
    </row>
    <row r="15" spans="1:9" ht="17.25" customHeight="1" thickBot="1" x14ac:dyDescent="0.3">
      <c r="A15" s="12">
        <v>12</v>
      </c>
      <c r="B15" s="13" t="s">
        <v>28</v>
      </c>
      <c r="C15" s="11">
        <f>'[1]نفط الشمال'!C15+[1]الاستكشافات!C15+'[1]الحفر العراقية'!C15+[1]البصرة!C15+[1]الوسط!C15+'[1]نفط ذي قار'!C15</f>
        <v>978</v>
      </c>
      <c r="D15" s="12">
        <v>39</v>
      </c>
      <c r="E15" s="13" t="s">
        <v>29</v>
      </c>
      <c r="F15" s="14">
        <f>'[1]نفط الشمال'!F15+[1]الاستكشافات!F15+'[1]الحفر العراقية'!F15+[1]البصرة!F15+[1]الوسط!F15+'[1]نفط ذي قار'!F15</f>
        <v>1892</v>
      </c>
    </row>
    <row r="16" spans="1:9" ht="17.25" customHeight="1" thickBot="1" x14ac:dyDescent="0.3">
      <c r="A16" s="16">
        <v>13</v>
      </c>
      <c r="B16" s="17" t="s">
        <v>30</v>
      </c>
      <c r="C16" s="11">
        <f>'[1]نفط الشمال'!C16+[1]الاستكشافات!C16+'[1]الحفر العراقية'!C16+[1]البصرة!C16+[1]الوسط!C16+'[1]نفط ذي قار'!C16</f>
        <v>60559152435</v>
      </c>
      <c r="D16" s="16">
        <v>40</v>
      </c>
      <c r="E16" s="17" t="s">
        <v>31</v>
      </c>
      <c r="F16" s="14">
        <f>'[1]نفط الشمال'!F16+[1]الاستكشافات!F16+'[1]الحفر العراقية'!F16+[1]البصرة!F16+[1]الوسط!F16+'[1]نفط ذي قار'!F16</f>
        <v>0</v>
      </c>
    </row>
    <row r="17" spans="1:13" ht="17.25" customHeight="1" thickBot="1" x14ac:dyDescent="0.3">
      <c r="A17" s="12">
        <v>14</v>
      </c>
      <c r="B17" s="13" t="s">
        <v>32</v>
      </c>
      <c r="C17" s="11">
        <f>'[1]نفط الشمال'!C17+[1]الاستكشافات!C17+'[1]الحفر العراقية'!C17+[1]البصرة!C17+[1]الوسط!C17+'[1]نفط ذي قار'!C17</f>
        <v>1377965408</v>
      </c>
      <c r="D17" s="12">
        <v>41</v>
      </c>
      <c r="E17" s="13" t="s">
        <v>33</v>
      </c>
      <c r="F17" s="14">
        <f>'[1]نفط الشمال'!F17+[1]الاستكشافات!F17+'[1]الحفر العراقية'!F17+[1]البصرة!F17+[1]الوسط!F17+'[1]نفط ذي قار'!F17</f>
        <v>6377417866</v>
      </c>
    </row>
    <row r="18" spans="1:13" ht="17.25" customHeight="1" thickBot="1" x14ac:dyDescent="0.3">
      <c r="A18" s="16">
        <v>15</v>
      </c>
      <c r="B18" s="17" t="s">
        <v>34</v>
      </c>
      <c r="C18" s="11">
        <f>'[1]نفط الشمال'!C18+[1]الاستكشافات!C18+'[1]الحفر العراقية'!C18+[1]البصرة!C18+[1]الوسط!C18+'[1]نفط ذي قار'!C18</f>
        <v>717258380</v>
      </c>
      <c r="D18" s="16">
        <v>42</v>
      </c>
      <c r="E18" s="17" t="s">
        <v>35</v>
      </c>
      <c r="F18" s="14">
        <f>'[1]نفط الشمال'!F18+[1]الاستكشافات!F18+'[1]الحفر العراقية'!F18+[1]البصرة!F18+[1]الوسط!F18+'[1]نفط ذي قار'!F18</f>
        <v>2910498935</v>
      </c>
      <c r="M18" s="18"/>
    </row>
    <row r="19" spans="1:13" ht="17.25" customHeight="1" thickBot="1" x14ac:dyDescent="0.3">
      <c r="A19" s="12">
        <v>16</v>
      </c>
      <c r="B19" s="13" t="s">
        <v>36</v>
      </c>
      <c r="C19" s="11">
        <f>'[1]نفط الشمال'!C19+[1]الاستكشافات!C19+'[1]الحفر العراقية'!C19+[1]البصرة!C19+[1]الوسط!C19+'[1]نفط ذي قار'!C19</f>
        <v>0</v>
      </c>
      <c r="D19" s="12">
        <v>43</v>
      </c>
      <c r="E19" s="13" t="s">
        <v>37</v>
      </c>
      <c r="F19" s="14">
        <f>'[1]نفط الشمال'!F19+[1]الاستكشافات!F19+'[1]الحفر العراقية'!F19+[1]البصرة!F19+[1]الوسط!F19+'[1]نفط ذي قار'!F19</f>
        <v>3466918931</v>
      </c>
    </row>
    <row r="20" spans="1:13" ht="17.25" customHeight="1" thickBot="1" x14ac:dyDescent="0.3">
      <c r="A20" s="16">
        <v>17</v>
      </c>
      <c r="B20" s="17" t="s">
        <v>38</v>
      </c>
      <c r="C20" s="11">
        <f>'[1]نفط الشمال'!C20+[1]الاستكشافات!C20+'[1]الحفر العراقية'!C20+[1]البصرة!C20+[1]الوسط!C20+'[1]نفط ذي قار'!C20</f>
        <v>78177431</v>
      </c>
      <c r="D20" s="16">
        <v>44</v>
      </c>
      <c r="E20" s="17" t="s">
        <v>39</v>
      </c>
      <c r="F20" s="14">
        <f>'[1]نفط الشمال'!F20+[1]الاستكشافات!F20+'[1]الحفر العراقية'!F20+[1]البصرة!F20+[1]الوسط!F20+'[1]نفط ذي قار'!F20</f>
        <v>-427976943</v>
      </c>
    </row>
    <row r="21" spans="1:13" ht="17.25" customHeight="1" thickBot="1" x14ac:dyDescent="0.3">
      <c r="A21" s="12">
        <v>18</v>
      </c>
      <c r="B21" s="13" t="s">
        <v>40</v>
      </c>
      <c r="C21" s="11">
        <f>'[1]نفط الشمال'!C21+[1]الاستكشافات!C21+'[1]الحفر العراقية'!C21+[1]البصرة!C21+[1]الوسط!C21+'[1]نفط ذي قار'!C21</f>
        <v>0</v>
      </c>
      <c r="D21" s="12">
        <v>45</v>
      </c>
      <c r="E21" s="13" t="s">
        <v>41</v>
      </c>
      <c r="F21" s="14">
        <f>'[1]نفط الشمال'!F21+[1]الاستكشافات!F21+'[1]الحفر العراقية'!F21+[1]البصرة!F21+[1]الوسط!F21+'[1]نفط ذي قار'!F21</f>
        <v>3038941988</v>
      </c>
    </row>
    <row r="22" spans="1:13" ht="17.25" customHeight="1" thickBot="1" x14ac:dyDescent="0.3">
      <c r="A22" s="16">
        <v>19</v>
      </c>
      <c r="B22" s="17" t="s">
        <v>42</v>
      </c>
      <c r="C22" s="11">
        <f>'[1]نفط الشمال'!C22+[1]الاستكشافات!C22+'[1]الحفر العراقية'!C22+[1]البصرة!C22+[1]الوسط!C22+'[1]نفط ذي قار'!C22</f>
        <v>423476463</v>
      </c>
      <c r="D22" s="16">
        <v>46</v>
      </c>
      <c r="E22" s="17" t="s">
        <v>43</v>
      </c>
      <c r="F22" s="14">
        <f>'[1]نفط الشمال'!F22+[1]الاستكشافات!F22+'[1]الحفر العراقية'!F22+[1]البصرة!F22+[1]الوسط!F22+'[1]نفط ذي قار'!F22</f>
        <v>1019245835</v>
      </c>
      <c r="L22" s="18"/>
    </row>
    <row r="23" spans="1:13" ht="17.25" customHeight="1" thickBot="1" x14ac:dyDescent="0.3">
      <c r="A23" s="12">
        <v>20</v>
      </c>
      <c r="B23" s="13" t="s">
        <v>44</v>
      </c>
      <c r="C23" s="11">
        <f>'[1]نفط الشمال'!C23+[1]الاستكشافات!C23+'[1]الحفر العراقية'!C23+[1]البصرة!C23+[1]الوسط!C23+'[1]نفط ذي قار'!C23</f>
        <v>159053134</v>
      </c>
      <c r="D23" s="12">
        <v>47</v>
      </c>
      <c r="E23" s="13" t="s">
        <v>8</v>
      </c>
      <c r="F23" s="14">
        <f>'[1]نفط الشمال'!F23+[1]الاستكشافات!F23+'[1]الحفر العراقية'!F23+[1]البصرة!F23+[1]الوسط!F23+'[1]نفط ذي قار'!F23</f>
        <v>708712624</v>
      </c>
    </row>
    <row r="24" spans="1:13" ht="17.25" customHeight="1" thickBot="1" x14ac:dyDescent="0.3">
      <c r="A24" s="16">
        <v>21</v>
      </c>
      <c r="B24" s="17" t="s">
        <v>45</v>
      </c>
      <c r="C24" s="11">
        <f>'[1]نفط الشمال'!C24+[1]الاستكشافات!C24+'[1]الحفر العراقية'!C24+[1]البصرة!C24+[1]الوسط!C24+'[1]نفط ذي قار'!C24</f>
        <v>26354470762</v>
      </c>
      <c r="D24" s="16">
        <v>48</v>
      </c>
      <c r="E24" s="17" t="s">
        <v>46</v>
      </c>
      <c r="F24" s="14">
        <f>'[1]نفط الشمال'!F24+[1]الاستكشافات!F24+'[1]الحفر العراقية'!F24+[1]البصرة!F24+[1]الوسط!F24+'[1]نفط ذي قار'!F24</f>
        <v>42732919</v>
      </c>
    </row>
    <row r="25" spans="1:13" ht="17.25" customHeight="1" thickBot="1" x14ac:dyDescent="0.3">
      <c r="A25" s="12">
        <v>22</v>
      </c>
      <c r="B25" s="13" t="s">
        <v>47</v>
      </c>
      <c r="C25" s="11">
        <f>'[1]نفط الشمال'!C25+[1]الاستكشافات!C25+'[1]الحفر العراقية'!C25+[1]البصرة!C25+[1]الوسط!C25+'[1]نفط ذي قار'!C25</f>
        <v>2041867845</v>
      </c>
      <c r="D25" s="12">
        <v>49</v>
      </c>
      <c r="E25" s="13" t="s">
        <v>48</v>
      </c>
      <c r="F25" s="14">
        <f>'[1]نفط الشمال'!F25+[1]الاستكشافات!F25+'[1]الحفر العراقية'!F25+[1]البصرة!F25+[1]الوسط!F25+'[1]نفط ذي قار'!F25</f>
        <v>267800292</v>
      </c>
    </row>
    <row r="26" spans="1:13" ht="17.25" customHeight="1" thickBot="1" x14ac:dyDescent="0.3">
      <c r="A26" s="16">
        <v>23</v>
      </c>
      <c r="B26" s="17" t="s">
        <v>49</v>
      </c>
      <c r="C26" s="11">
        <f>'[1]نفط الشمال'!C26+[1]الاستكشافات!C26+'[1]الحفر العراقية'!C26+[1]البصرة!C26+[1]الوسط!C26+'[1]نفط ذي قار'!C26</f>
        <v>29774304015</v>
      </c>
      <c r="D26" s="16">
        <v>50</v>
      </c>
      <c r="E26" s="17" t="s">
        <v>50</v>
      </c>
      <c r="F26" s="14">
        <f>'[1]نفط الشمال'!F26+[1]الاستكشافات!F26+'[1]الحفر العراقية'!F26+[1]البصرة!F26+[1]الوسط!F26+'[1]نفط ذي قار'!F26</f>
        <v>2021763821</v>
      </c>
    </row>
    <row r="27" spans="1:13" ht="17.25" customHeight="1" thickBot="1" x14ac:dyDescent="0.3">
      <c r="A27" s="12">
        <v>24</v>
      </c>
      <c r="B27" s="13" t="s">
        <v>51</v>
      </c>
      <c r="C27" s="11">
        <f>'[1]نفط الشمال'!C27+[1]الاستكشافات!C27+'[1]الحفر العراقية'!C27+[1]البصرة!C27+[1]الوسط!C27+'[1]نفط ذي قار'!C27</f>
        <v>15924376260</v>
      </c>
      <c r="D27" s="12">
        <v>51</v>
      </c>
      <c r="E27" s="13" t="s">
        <v>52</v>
      </c>
      <c r="F27" s="14">
        <f>'[1]نفط الشمال'!F27+[1]الاستكشافات!F27+'[1]الحفر العراقية'!F27+[1]البصرة!F27+[1]الوسط!F27+'[1]نفط ذي قار'!F27</f>
        <v>0</v>
      </c>
    </row>
    <row r="28" spans="1:13" ht="17.25" customHeight="1" thickBot="1" x14ac:dyDescent="0.3">
      <c r="A28" s="16">
        <v>25</v>
      </c>
      <c r="B28" s="17" t="s">
        <v>53</v>
      </c>
      <c r="C28" s="11">
        <f>'[1]نفط الشمال'!C28+[1]الاستكشافات!C28+'[1]الحفر العراقية'!C28+[1]البصرة!C28+[1]الوسط!C28+'[1]نفط ذي قار'!C28</f>
        <v>6338</v>
      </c>
      <c r="D28" s="16">
        <v>52</v>
      </c>
      <c r="E28" s="17" t="s">
        <v>54</v>
      </c>
      <c r="F28" s="14">
        <f>'[1]نفط الشمال'!F28+[1]الاستكشافات!F28+'[1]الحفر العراقية'!F28+[1]البصرة!F28+[1]الوسط!F28+'[1]نفط ذي قار'!F28</f>
        <v>-2067668</v>
      </c>
    </row>
    <row r="29" spans="1:13" ht="17.25" customHeight="1" thickBot="1" x14ac:dyDescent="0.3">
      <c r="A29" s="12">
        <v>26</v>
      </c>
      <c r="B29" s="13" t="s">
        <v>55</v>
      </c>
      <c r="C29" s="11">
        <f>'[1]نفط الشمال'!C29+[1]الاستكشافات!C29+'[1]الحفر العراقية'!C29+[1]البصرة!C29+[1]الوسط!C29+'[1]نفط ذي قار'!C29</f>
        <v>76483535033</v>
      </c>
      <c r="D29" s="12">
        <v>53</v>
      </c>
      <c r="E29" s="13" t="s">
        <v>56</v>
      </c>
      <c r="F29" s="14">
        <f>'[1]نفط الشمال'!F29+[1]الاستكشافات!F29+'[1]الحفر العراقية'!F29+[1]البصرة!F29+[1]الوسط!F29+'[1]نفط ذي قار'!F29</f>
        <v>2289564113</v>
      </c>
    </row>
    <row r="30" spans="1:13" ht="17.25" customHeight="1" x14ac:dyDescent="0.25">
      <c r="A30" s="16">
        <v>27</v>
      </c>
      <c r="B30" s="17" t="s">
        <v>57</v>
      </c>
      <c r="C30" s="11">
        <f>'[1]نفط الشمال'!C30+[1]الاستكشافات!C30+'[1]الحفر العراقية'!C30+[1]البصرة!C30+[1]الوسط!C30+'[1]نفط ذي قار'!C30</f>
        <v>90333462788</v>
      </c>
      <c r="D30" s="16">
        <v>54</v>
      </c>
      <c r="E30" s="17" t="s">
        <v>58</v>
      </c>
      <c r="F30" s="14">
        <f>'[1]نفط الشمال'!F30+[1]الاستكشافات!F30+'[1]الحفر العراقية'!F30+[1]البصرة!F30+[1]الوسط!F30+'[1]نفط ذي قار'!F30</f>
        <v>1177354818</v>
      </c>
    </row>
    <row r="31" spans="1:13" ht="18" hidden="1" customHeight="1" x14ac:dyDescent="0.25">
      <c r="A31" s="15"/>
      <c r="B31" s="19"/>
      <c r="C31" s="15"/>
      <c r="D31" s="9">
        <v>55</v>
      </c>
      <c r="E31" s="19"/>
      <c r="F31" s="15"/>
    </row>
    <row r="32" spans="1:13" ht="18" hidden="1" customHeight="1" x14ac:dyDescent="0.25">
      <c r="A32" s="20"/>
      <c r="B32" s="20"/>
      <c r="C32" s="20">
        <f>C12-C30</f>
        <v>-14006728666</v>
      </c>
      <c r="D32" s="9">
        <v>56</v>
      </c>
      <c r="E32" s="21"/>
    </row>
    <row r="33" spans="1:14" ht="18" hidden="1" customHeight="1" x14ac:dyDescent="0.25">
      <c r="A33" s="22" t="s">
        <v>59</v>
      </c>
      <c r="B33" s="23"/>
      <c r="C33" s="23"/>
      <c r="D33" s="9">
        <v>57</v>
      </c>
      <c r="E33" s="18">
        <f>F26+F22+F28</f>
        <v>3038941988</v>
      </c>
    </row>
    <row r="34" spans="1:14" ht="18" hidden="1" customHeight="1" x14ac:dyDescent="0.25">
      <c r="A34" s="24" t="s">
        <v>60</v>
      </c>
      <c r="B34" s="24"/>
      <c r="C34" s="18"/>
      <c r="D34" s="9">
        <v>58</v>
      </c>
      <c r="E34" s="18">
        <f>F21-E33</f>
        <v>0</v>
      </c>
      <c r="G34" s="2" t="s">
        <v>61</v>
      </c>
      <c r="H34" s="2" t="s">
        <v>62</v>
      </c>
      <c r="I34" s="2" t="s">
        <v>63</v>
      </c>
      <c r="J34" s="2" t="s">
        <v>64</v>
      </c>
      <c r="K34" s="2" t="s">
        <v>65</v>
      </c>
      <c r="L34" s="2" t="s">
        <v>66</v>
      </c>
      <c r="M34" s="2" t="s">
        <v>67</v>
      </c>
      <c r="N34" s="2" t="s">
        <v>68</v>
      </c>
    </row>
    <row r="35" spans="1:14" ht="18" hidden="1" customHeight="1" x14ac:dyDescent="0.25">
      <c r="A35" s="24" t="s">
        <v>69</v>
      </c>
      <c r="B35" s="24"/>
      <c r="D35" s="9">
        <v>59</v>
      </c>
      <c r="F35" s="2" t="s">
        <v>70</v>
      </c>
      <c r="G35" s="2">
        <v>296383</v>
      </c>
      <c r="H35" s="2">
        <v>1821929</v>
      </c>
      <c r="I35" s="2">
        <f>14200+4123099</f>
        <v>4137299</v>
      </c>
      <c r="J35" s="2">
        <v>1915999</v>
      </c>
      <c r="K35" s="2">
        <v>1102175</v>
      </c>
      <c r="N35" s="2">
        <f>G35+H35+I35+J35+K35+L35+M35</f>
        <v>9273785</v>
      </c>
    </row>
    <row r="36" spans="1:14" ht="18" hidden="1" customHeight="1" x14ac:dyDescent="0.25">
      <c r="A36" s="24" t="s">
        <v>71</v>
      </c>
      <c r="B36" s="24"/>
      <c r="D36" s="9">
        <v>60</v>
      </c>
      <c r="H36" s="2">
        <v>425893</v>
      </c>
      <c r="I36" s="2">
        <f>1257031+10542</f>
        <v>1267573</v>
      </c>
      <c r="J36" s="2">
        <v>514008</v>
      </c>
      <c r="K36" s="2">
        <v>465617</v>
      </c>
      <c r="N36" s="2">
        <f>H36+I36+J36+K36+L36+M36</f>
        <v>2673091</v>
      </c>
    </row>
    <row r="37" spans="1:14" ht="18" hidden="1" customHeight="1" thickBot="1" x14ac:dyDescent="0.3">
      <c r="A37" s="25" t="s">
        <v>72</v>
      </c>
      <c r="B37" s="25"/>
      <c r="C37" s="25"/>
      <c r="D37" s="9">
        <v>61</v>
      </c>
      <c r="G37" s="2">
        <f t="shared" ref="G37:M37" si="0">G35-G36</f>
        <v>296383</v>
      </c>
      <c r="H37" s="2">
        <f t="shared" si="0"/>
        <v>1396036</v>
      </c>
      <c r="I37" s="2">
        <f t="shared" si="0"/>
        <v>2869726</v>
      </c>
      <c r="J37" s="2">
        <f t="shared" si="0"/>
        <v>1401991</v>
      </c>
      <c r="K37" s="2">
        <f t="shared" si="0"/>
        <v>636558</v>
      </c>
      <c r="L37" s="2">
        <f t="shared" si="0"/>
        <v>0</v>
      </c>
      <c r="M37" s="2">
        <f t="shared" si="0"/>
        <v>0</v>
      </c>
      <c r="N37" s="2">
        <f>H37+I37+J37+K37+L37+M37</f>
        <v>6304311</v>
      </c>
    </row>
    <row r="38" spans="1:14" ht="18" hidden="1" customHeight="1" thickBot="1" x14ac:dyDescent="0.3">
      <c r="A38" s="26" t="s">
        <v>73</v>
      </c>
      <c r="B38" s="27"/>
      <c r="C38" s="28" t="s">
        <v>74</v>
      </c>
      <c r="D38" s="9">
        <v>62</v>
      </c>
    </row>
    <row r="39" spans="1:14" ht="18" hidden="1" customHeight="1" thickBot="1" x14ac:dyDescent="0.3">
      <c r="A39" s="29" t="s">
        <v>75</v>
      </c>
      <c r="B39" s="30"/>
      <c r="C39" s="31">
        <f>F12/F29</f>
        <v>4.3507617128693177</v>
      </c>
      <c r="D39" s="9">
        <v>63</v>
      </c>
    </row>
    <row r="40" spans="1:14" ht="18" hidden="1" customHeight="1" thickBot="1" x14ac:dyDescent="0.3">
      <c r="A40" s="29" t="s">
        <v>76</v>
      </c>
      <c r="B40" s="30"/>
      <c r="C40" s="31">
        <f>F12/C13</f>
        <v>0.25544875908498244</v>
      </c>
      <c r="D40" s="9">
        <v>64</v>
      </c>
    </row>
    <row r="41" spans="1:14" ht="18" hidden="1" customHeight="1" thickBot="1" x14ac:dyDescent="0.3">
      <c r="A41" s="29" t="s">
        <v>77</v>
      </c>
      <c r="B41" s="30"/>
      <c r="C41" s="31">
        <f>C26/C11</f>
        <v>2.1497804567428953</v>
      </c>
      <c r="D41" s="9">
        <v>65</v>
      </c>
      <c r="I41" s="20" t="s">
        <v>78</v>
      </c>
      <c r="J41" s="20" t="s">
        <v>79</v>
      </c>
    </row>
    <row r="42" spans="1:14" ht="18" hidden="1" customHeight="1" thickBot="1" x14ac:dyDescent="0.3">
      <c r="A42" s="29" t="s">
        <v>80</v>
      </c>
      <c r="B42" s="30"/>
      <c r="C42" s="31">
        <f>C25/C11</f>
        <v>0.14742805024833863</v>
      </c>
      <c r="D42" s="9">
        <v>66</v>
      </c>
      <c r="I42" s="2">
        <v>9273784</v>
      </c>
      <c r="J42" s="2">
        <v>1773104</v>
      </c>
    </row>
    <row r="43" spans="1:14" ht="18" hidden="1" customHeight="1" thickBot="1" x14ac:dyDescent="0.3">
      <c r="A43" s="29" t="s">
        <v>81</v>
      </c>
      <c r="B43" s="30"/>
      <c r="C43" s="31"/>
      <c r="D43" s="9">
        <v>67</v>
      </c>
    </row>
    <row r="44" spans="1:14" ht="18" hidden="1" customHeight="1" thickBot="1" x14ac:dyDescent="0.3">
      <c r="A44" s="29" t="s">
        <v>82</v>
      </c>
      <c r="B44" s="30"/>
      <c r="C44" s="31"/>
      <c r="D44" s="9">
        <v>68</v>
      </c>
    </row>
    <row r="45" spans="1:14" ht="18" hidden="1" customHeight="1" thickBot="1" x14ac:dyDescent="0.3">
      <c r="A45" s="29" t="s">
        <v>83</v>
      </c>
      <c r="B45" s="30"/>
      <c r="C45" s="31">
        <f>C29/F19</f>
        <v>22.060952838876752</v>
      </c>
      <c r="D45" s="9">
        <v>69</v>
      </c>
    </row>
    <row r="46" spans="1:14" ht="18" hidden="1" customHeight="1" thickBot="1" x14ac:dyDescent="0.3">
      <c r="A46" s="29" t="s">
        <v>84</v>
      </c>
      <c r="B46" s="30"/>
      <c r="C46" s="31">
        <f>F22/F17</f>
        <v>0.1598210837702696</v>
      </c>
      <c r="D46" s="9">
        <v>70</v>
      </c>
    </row>
    <row r="47" spans="1:14" ht="18" hidden="1" customHeight="1" thickBot="1" x14ac:dyDescent="0.3">
      <c r="A47" s="29" t="s">
        <v>85</v>
      </c>
      <c r="B47" s="30"/>
      <c r="C47" s="31"/>
      <c r="D47" s="9">
        <v>71</v>
      </c>
    </row>
    <row r="48" spans="1:14" ht="18" hidden="1" customHeight="1" thickBot="1" x14ac:dyDescent="0.3">
      <c r="A48" s="29" t="s">
        <v>86</v>
      </c>
      <c r="B48" s="30"/>
      <c r="C48" s="31">
        <f>F22/C4</f>
        <v>1.1417610217125849</v>
      </c>
      <c r="D48" s="9">
        <v>72</v>
      </c>
    </row>
    <row r="49" spans="1:5" ht="18" hidden="1" customHeight="1" thickBot="1" x14ac:dyDescent="0.3">
      <c r="A49" s="32" t="s">
        <v>87</v>
      </c>
      <c r="B49" s="32"/>
      <c r="C49" s="33" t="e">
        <f>F12/C102</f>
        <v>#DIV/0!</v>
      </c>
      <c r="D49" s="9">
        <v>73</v>
      </c>
    </row>
    <row r="50" spans="1:5" ht="18" hidden="1" customHeight="1" thickBot="1" x14ac:dyDescent="0.3">
      <c r="A50" s="34" t="s">
        <v>88</v>
      </c>
      <c r="B50" s="34"/>
      <c r="C50" s="33">
        <f>F9/C17</f>
        <v>6.9828398682124249</v>
      </c>
      <c r="D50" s="9">
        <v>74</v>
      </c>
      <c r="E50" s="35" t="s">
        <v>14</v>
      </c>
    </row>
    <row r="51" spans="1:5" ht="18" hidden="1" customHeight="1" x14ac:dyDescent="0.25">
      <c r="B51" s="35" t="s">
        <v>89</v>
      </c>
      <c r="D51" s="9">
        <v>75</v>
      </c>
      <c r="E51" s="2" t="s">
        <v>90</v>
      </c>
    </row>
    <row r="52" spans="1:5" ht="18" hidden="1" customHeight="1" x14ac:dyDescent="0.25">
      <c r="B52" s="2" t="s">
        <v>91</v>
      </c>
      <c r="D52" s="9">
        <v>76</v>
      </c>
      <c r="E52" s="2" t="s">
        <v>92</v>
      </c>
    </row>
    <row r="53" spans="1:5" ht="18" hidden="1" customHeight="1" x14ac:dyDescent="0.25">
      <c r="B53" s="2" t="s">
        <v>93</v>
      </c>
      <c r="D53" s="9">
        <v>77</v>
      </c>
      <c r="E53" s="2" t="s">
        <v>94</v>
      </c>
    </row>
    <row r="54" spans="1:5" ht="18" hidden="1" customHeight="1" x14ac:dyDescent="0.25">
      <c r="B54" s="2" t="s">
        <v>95</v>
      </c>
      <c r="D54" s="9">
        <v>78</v>
      </c>
    </row>
    <row r="55" spans="1:5" ht="18" hidden="1" customHeight="1" x14ac:dyDescent="0.25">
      <c r="D55" s="9">
        <v>79</v>
      </c>
      <c r="E55" s="35" t="s">
        <v>20</v>
      </c>
    </row>
    <row r="56" spans="1:5" ht="18" hidden="1" customHeight="1" x14ac:dyDescent="0.25">
      <c r="B56" s="35" t="s">
        <v>96</v>
      </c>
      <c r="C56" s="20" t="s">
        <v>78</v>
      </c>
      <c r="D56" s="9">
        <v>80</v>
      </c>
      <c r="E56" s="2" t="s">
        <v>97</v>
      </c>
    </row>
    <row r="57" spans="1:5" ht="18" hidden="1" customHeight="1" x14ac:dyDescent="0.25">
      <c r="B57" s="2" t="s">
        <v>98</v>
      </c>
      <c r="D57" s="9">
        <v>81</v>
      </c>
      <c r="E57" s="2" t="s">
        <v>99</v>
      </c>
    </row>
    <row r="58" spans="1:5" ht="18" hidden="1" customHeight="1" x14ac:dyDescent="0.25">
      <c r="B58" s="2" t="s">
        <v>100</v>
      </c>
      <c r="D58" s="9">
        <v>82</v>
      </c>
      <c r="E58" s="2" t="s">
        <v>101</v>
      </c>
    </row>
    <row r="59" spans="1:5" ht="18" hidden="1" customHeight="1" x14ac:dyDescent="0.25">
      <c r="D59" s="9">
        <v>83</v>
      </c>
    </row>
    <row r="60" spans="1:5" ht="18" hidden="1" customHeight="1" x14ac:dyDescent="0.25">
      <c r="B60" s="35" t="s">
        <v>102</v>
      </c>
      <c r="D60" s="9">
        <v>84</v>
      </c>
    </row>
    <row r="61" spans="1:5" ht="18" hidden="1" customHeight="1" x14ac:dyDescent="0.25">
      <c r="B61" s="2" t="s">
        <v>103</v>
      </c>
      <c r="C61" s="2">
        <f>'[1]نفط الشمال'!C61+[1]الاستكشافات!C61+[1]SOMO!C62+'[1]الحفر العراقية'!C61+[1]البصرة!C61+[1]الوسط!C61+[1]ميسان!C62+'[1]الحفر العراقية'!C61</f>
        <v>0</v>
      </c>
      <c r="D61" s="9">
        <v>85</v>
      </c>
    </row>
    <row r="62" spans="1:5" ht="18" hidden="1" customHeight="1" x14ac:dyDescent="0.25">
      <c r="B62" s="2" t="s">
        <v>104</v>
      </c>
      <c r="C62" s="2">
        <f>'[1]نفط الشمال'!C62+[1]الاستكشافات!C62+[1]SOMO!C63+'[1]الحفر العراقية'!C62+[1]البصرة!C62+[1]الوسط!C62+[1]ميسان!C63+'[1]الحفر العراقية'!C62</f>
        <v>258474406</v>
      </c>
      <c r="D62" s="9">
        <v>86</v>
      </c>
    </row>
    <row r="63" spans="1:5" ht="18" hidden="1" customHeight="1" x14ac:dyDescent="0.25">
      <c r="B63" s="2" t="s">
        <v>105</v>
      </c>
      <c r="C63" s="2">
        <f>'[1]نفط الشمال'!C63+[1]الاستكشافات!C63+[1]SOMO!C64+'[1]الحفر العراقية'!C63+[1]البصرة!C63+[1]الوسط!C63+[1]ميسان!C64+'[1]الحفر العراقية'!C63</f>
        <v>6092926</v>
      </c>
      <c r="D63" s="9">
        <v>87</v>
      </c>
      <c r="E63" s="35" t="s">
        <v>53</v>
      </c>
    </row>
    <row r="64" spans="1:5" ht="18" hidden="1" customHeight="1" x14ac:dyDescent="0.25">
      <c r="B64" s="2" t="s">
        <v>106</v>
      </c>
      <c r="C64" s="2">
        <f>'[1]نفط الشمال'!C64+[1]الاستكشافات!C64+[1]SOMO!C65+'[1]الحفر العراقية'!C64+[1]البصرة!C64+[1]الوسط!C64+[1]ميسان!C65+'[1]الحفر العراقية'!C64</f>
        <v>604336943</v>
      </c>
      <c r="D64" s="9">
        <v>88</v>
      </c>
      <c r="E64" s="2" t="s">
        <v>107</v>
      </c>
    </row>
    <row r="65" spans="2:5" ht="18" hidden="1" customHeight="1" x14ac:dyDescent="0.25">
      <c r="B65" s="2" t="s">
        <v>108</v>
      </c>
      <c r="C65" s="2">
        <f>'[1]نفط الشمال'!C65+[1]الاستكشافات!C65+[1]SOMO!C66+'[1]الحفر العراقية'!C65+[1]البصرة!C65+[1]الوسط!C65+[1]ميسان!C66+'[1]الحفر العراقية'!C65</f>
        <v>0</v>
      </c>
      <c r="D65" s="9">
        <v>89</v>
      </c>
      <c r="E65" s="2" t="s">
        <v>109</v>
      </c>
    </row>
    <row r="66" spans="2:5" ht="18" hidden="1" customHeight="1" x14ac:dyDescent="0.25">
      <c r="B66" s="2" t="s">
        <v>110</v>
      </c>
      <c r="C66" s="2">
        <f>'[1]نفط الشمال'!C66+[1]الاستكشافات!C66+[1]SOMO!C67+'[1]الحفر العراقية'!C66+[1]البصرة!C66+[1]الوسط!C66+[1]ميسان!C67+'[1]الحفر العراقية'!C66</f>
        <v>0</v>
      </c>
      <c r="D66" s="9">
        <v>90</v>
      </c>
    </row>
    <row r="67" spans="2:5" ht="18" hidden="1" customHeight="1" x14ac:dyDescent="0.25">
      <c r="B67" s="2" t="s">
        <v>111</v>
      </c>
      <c r="C67" s="2">
        <f>'[1]نفط الشمال'!C67+[1]الاستكشافات!C67+[1]SOMO!C68+'[1]الحفر العراقية'!C67+[1]البصرة!C67+[1]الوسط!C67+[1]ميسان!C68+'[1]الحفر العراقية'!C67</f>
        <v>0</v>
      </c>
      <c r="D67" s="9">
        <v>91</v>
      </c>
    </row>
    <row r="68" spans="2:5" ht="18" hidden="1" customHeight="1" x14ac:dyDescent="0.25">
      <c r="B68" s="2" t="s">
        <v>112</v>
      </c>
      <c r="C68" s="2">
        <f>'[1]نفط الشمال'!C68+[1]الاستكشافات!C68+[1]SOMO!C69+'[1]الحفر العراقية'!C68+[1]البصرة!C68+[1]الوسط!C68+[1]ميسان!C69+'[1]الحفر العراقية'!C68</f>
        <v>0</v>
      </c>
      <c r="D68" s="9">
        <v>92</v>
      </c>
    </row>
    <row r="69" spans="2:5" ht="18" hidden="1" customHeight="1" x14ac:dyDescent="0.25">
      <c r="B69" s="2" t="s">
        <v>113</v>
      </c>
      <c r="C69" s="2">
        <f>'[1]نفط الشمال'!C69+[1]الاستكشافات!C69+[1]SOMO!C70+'[1]الحفر العراقية'!C69+[1]البصرة!C69+[1]الوسط!C69+[1]ميسان!C70+'[1]الحفر العراقية'!C69</f>
        <v>0</v>
      </c>
      <c r="D69" s="9">
        <v>93</v>
      </c>
    </row>
    <row r="70" spans="2:5" ht="18" hidden="1" customHeight="1" x14ac:dyDescent="0.25">
      <c r="B70" s="2" t="s">
        <v>114</v>
      </c>
      <c r="C70" s="2">
        <f>'[1]نفط الشمال'!C70+[1]الاستكشافات!C70+[1]SOMO!C71+'[1]الحفر العراقية'!C70+[1]البصرة!C70+[1]الوسط!C70+[1]ميسان!C71+'[1]الحفر العراقية'!C70</f>
        <v>0</v>
      </c>
      <c r="D70" s="9">
        <v>94</v>
      </c>
    </row>
    <row r="71" spans="2:5" ht="18" hidden="1" customHeight="1" x14ac:dyDescent="0.25">
      <c r="B71" s="2" t="s">
        <v>115</v>
      </c>
      <c r="C71" s="2">
        <f>'[1]نفط الشمال'!C71+[1]الاستكشافات!C71+[1]SOMO!C72+'[1]الحفر العراقية'!C71+[1]البصرة!C71+[1]الوسط!C71+[1]ميسان!C72+'[1]الحفر العراقية'!C71</f>
        <v>0</v>
      </c>
      <c r="D71" s="9">
        <v>95</v>
      </c>
    </row>
    <row r="72" spans="2:5" ht="18" hidden="1" customHeight="1" x14ac:dyDescent="0.25">
      <c r="C72" s="2">
        <f>'[1]نفط الشمال'!C72+[1]الاستكشافات!C72+[1]SOMO!C73+'[1]الحفر العراقية'!C72+[1]البصرة!C72+[1]الوسط!C72+[1]ميسان!C73+'[1]الحفر العراقية'!C72</f>
        <v>0</v>
      </c>
      <c r="D72" s="9">
        <v>96</v>
      </c>
    </row>
    <row r="73" spans="2:5" ht="18" hidden="1" customHeight="1" x14ac:dyDescent="0.25">
      <c r="B73" s="35" t="s">
        <v>116</v>
      </c>
      <c r="C73" s="2">
        <f>'[1]نفط الشمال'!C73+[1]الاستكشافات!C73+[1]SOMO!C74+'[1]الحفر العراقية'!C73+[1]البصرة!C73+[1]الوسط!C73+[1]ميسان!C74+'[1]الحفر العراقية'!C73</f>
        <v>0</v>
      </c>
      <c r="D73" s="9">
        <v>97</v>
      </c>
    </row>
    <row r="74" spans="2:5" ht="18" hidden="1" customHeight="1" x14ac:dyDescent="0.25">
      <c r="B74" s="2" t="s">
        <v>117</v>
      </c>
      <c r="C74" s="2">
        <f>'[1]نفط الشمال'!C74+[1]الاستكشافات!C74+[1]SOMO!C75+'[1]الحفر العراقية'!C74+[1]البصرة!C74+[1]الوسط!C74+[1]ميسان!C75+'[1]الحفر العراقية'!C74</f>
        <v>1147394</v>
      </c>
      <c r="D74" s="9">
        <v>98</v>
      </c>
    </row>
    <row r="75" spans="2:5" ht="18" hidden="1" customHeight="1" x14ac:dyDescent="0.25">
      <c r="B75" s="2" t="s">
        <v>118</v>
      </c>
      <c r="C75" s="2">
        <f>'[1]نفط الشمال'!C75+[1]الاستكشافات!C75+[1]SOMO!C76+'[1]الحفر العراقية'!C75+[1]البصرة!C75+[1]الوسط!C75+[1]ميسان!C76+'[1]الحفر العراقية'!C75</f>
        <v>22314738</v>
      </c>
      <c r="D75" s="9">
        <v>99</v>
      </c>
    </row>
    <row r="76" spans="2:5" ht="18" hidden="1" customHeight="1" x14ac:dyDescent="0.25">
      <c r="B76" s="2" t="s">
        <v>119</v>
      </c>
      <c r="C76" s="2">
        <f>'[1]نفط الشمال'!C76+[1]الاستكشافات!C76+[1]SOMO!C77+'[1]الحفر العراقية'!C76+[1]البصرة!C76+[1]الوسط!C76+[1]ميسان!C77+'[1]الحفر العراقية'!C76</f>
        <v>344544659</v>
      </c>
      <c r="D76" s="9">
        <v>100</v>
      </c>
    </row>
    <row r="77" spans="2:5" ht="18" hidden="1" customHeight="1" x14ac:dyDescent="0.25">
      <c r="D77" s="9">
        <v>101</v>
      </c>
    </row>
    <row r="78" spans="2:5" ht="18" hidden="1" customHeight="1" x14ac:dyDescent="0.25">
      <c r="B78" s="35" t="s">
        <v>120</v>
      </c>
      <c r="D78" s="9">
        <v>102</v>
      </c>
    </row>
    <row r="79" spans="2:5" ht="18" hidden="1" customHeight="1" x14ac:dyDescent="0.25">
      <c r="B79" s="2" t="s">
        <v>121</v>
      </c>
      <c r="D79" s="9">
        <v>103</v>
      </c>
    </row>
    <row r="80" spans="2:5" ht="18" hidden="1" customHeight="1" x14ac:dyDescent="0.25">
      <c r="B80" s="2" t="s">
        <v>122</v>
      </c>
      <c r="D80" s="9">
        <v>104</v>
      </c>
    </row>
    <row r="81" spans="2:4" ht="18" hidden="1" customHeight="1" x14ac:dyDescent="0.25">
      <c r="B81" s="2" t="s">
        <v>123</v>
      </c>
      <c r="D81" s="9">
        <v>105</v>
      </c>
    </row>
    <row r="82" spans="2:4" ht="18" hidden="1" customHeight="1" x14ac:dyDescent="0.25">
      <c r="D82" s="9">
        <v>106</v>
      </c>
    </row>
    <row r="83" spans="2:4" ht="18" hidden="1" customHeight="1" x14ac:dyDescent="0.25">
      <c r="B83" s="35" t="s">
        <v>124</v>
      </c>
      <c r="D83" s="9">
        <v>107</v>
      </c>
    </row>
    <row r="84" spans="2:4" ht="18" hidden="1" customHeight="1" x14ac:dyDescent="0.25">
      <c r="B84" s="35" t="s">
        <v>125</v>
      </c>
      <c r="D84" s="9">
        <v>108</v>
      </c>
    </row>
    <row r="85" spans="2:4" ht="18" hidden="1" customHeight="1" x14ac:dyDescent="0.25">
      <c r="B85" s="2" t="s">
        <v>126</v>
      </c>
      <c r="D85" s="9">
        <v>109</v>
      </c>
    </row>
    <row r="86" spans="2:4" ht="18" hidden="1" customHeight="1" x14ac:dyDescent="0.25">
      <c r="B86" s="2" t="s">
        <v>127</v>
      </c>
      <c r="D86" s="9">
        <v>110</v>
      </c>
    </row>
    <row r="87" spans="2:4" ht="18" hidden="1" customHeight="1" x14ac:dyDescent="0.25">
      <c r="B87" s="2" t="s">
        <v>128</v>
      </c>
      <c r="D87" s="9">
        <v>111</v>
      </c>
    </row>
    <row r="88" spans="2:4" ht="18" hidden="1" customHeight="1" x14ac:dyDescent="0.25">
      <c r="D88" s="9">
        <v>112</v>
      </c>
    </row>
    <row r="89" spans="2:4" ht="18" hidden="1" customHeight="1" x14ac:dyDescent="0.25">
      <c r="B89" s="35" t="s">
        <v>129</v>
      </c>
      <c r="D89" s="9">
        <v>113</v>
      </c>
    </row>
    <row r="90" spans="2:4" ht="18" hidden="1" customHeight="1" x14ac:dyDescent="0.25">
      <c r="B90" s="2" t="s">
        <v>130</v>
      </c>
      <c r="D90" s="9">
        <v>114</v>
      </c>
    </row>
    <row r="91" spans="2:4" ht="18" hidden="1" customHeight="1" x14ac:dyDescent="0.25">
      <c r="B91" s="2" t="s">
        <v>131</v>
      </c>
      <c r="D91" s="9">
        <v>115</v>
      </c>
    </row>
    <row r="92" spans="2:4" ht="18" hidden="1" customHeight="1" x14ac:dyDescent="0.25">
      <c r="B92" s="2" t="s">
        <v>132</v>
      </c>
      <c r="D92" s="9">
        <v>116</v>
      </c>
    </row>
    <row r="93" spans="2:4" ht="18" hidden="1" customHeight="1" x14ac:dyDescent="0.25">
      <c r="B93" s="35" t="s">
        <v>133</v>
      </c>
      <c r="D93" s="9">
        <v>117</v>
      </c>
    </row>
    <row r="94" spans="2:4" ht="18" hidden="1" customHeight="1" x14ac:dyDescent="0.25">
      <c r="B94" s="2" t="s">
        <v>134</v>
      </c>
      <c r="D94" s="9">
        <v>118</v>
      </c>
    </row>
    <row r="95" spans="2:4" ht="18" hidden="1" customHeight="1" x14ac:dyDescent="0.25">
      <c r="B95" s="2" t="s">
        <v>135</v>
      </c>
      <c r="D95" s="9">
        <v>119</v>
      </c>
    </row>
    <row r="96" spans="2:4" ht="18" hidden="1" customHeight="1" x14ac:dyDescent="0.25">
      <c r="B96" s="2" t="s">
        <v>136</v>
      </c>
      <c r="D96" s="9">
        <v>120</v>
      </c>
    </row>
    <row r="97" spans="2:4" ht="18" hidden="1" customHeight="1" x14ac:dyDescent="0.25">
      <c r="B97" s="2" t="s">
        <v>137</v>
      </c>
      <c r="D97" s="9">
        <v>121</v>
      </c>
    </row>
    <row r="98" spans="2:4" ht="18" hidden="1" customHeight="1" x14ac:dyDescent="0.25">
      <c r="B98" s="2" t="s">
        <v>138</v>
      </c>
      <c r="D98" s="9">
        <v>122</v>
      </c>
    </row>
    <row r="99" spans="2:4" ht="18" hidden="1" customHeight="1" x14ac:dyDescent="0.25">
      <c r="D99" s="9">
        <v>123</v>
      </c>
    </row>
    <row r="100" spans="2:4" ht="18" hidden="1" customHeight="1" x14ac:dyDescent="0.25">
      <c r="D100" s="9">
        <v>124</v>
      </c>
    </row>
    <row r="101" spans="2:4" ht="18" hidden="1" customHeight="1" x14ac:dyDescent="0.25">
      <c r="B101" s="35" t="s">
        <v>139</v>
      </c>
      <c r="D101" s="9">
        <v>125</v>
      </c>
    </row>
    <row r="102" spans="2:4" ht="18" hidden="1" customHeight="1" x14ac:dyDescent="0.25">
      <c r="B102" s="2" t="s">
        <v>140</v>
      </c>
      <c r="C102" s="2">
        <f>'[1]نفط الشمال'!C102+[1]الاستكشافات!C102+'[1]الحفر العراقية'!C102+[1]البصرة!C102+[1]الوسط!C102</f>
        <v>0</v>
      </c>
      <c r="D102" s="9">
        <v>126</v>
      </c>
    </row>
    <row r="103" spans="2:4" ht="18" hidden="1" customHeight="1" x14ac:dyDescent="0.25">
      <c r="B103" s="2" t="s">
        <v>113</v>
      </c>
      <c r="D103" s="9">
        <v>127</v>
      </c>
    </row>
    <row r="104" spans="2:4" ht="18" hidden="1" customHeight="1" x14ac:dyDescent="0.25">
      <c r="B104" s="2" t="s">
        <v>141</v>
      </c>
      <c r="D104" s="9">
        <v>128</v>
      </c>
    </row>
    <row r="105" spans="2:4" ht="18" hidden="1" customHeight="1" x14ac:dyDescent="0.25">
      <c r="B105" s="2" t="s">
        <v>142</v>
      </c>
      <c r="D105" s="9">
        <v>129</v>
      </c>
    </row>
    <row r="106" spans="2:4" ht="18" hidden="1" customHeight="1" x14ac:dyDescent="0.25">
      <c r="B106" s="2" t="s">
        <v>143</v>
      </c>
      <c r="D106" s="9">
        <v>130</v>
      </c>
    </row>
    <row r="107" spans="2:4" ht="18" hidden="1" customHeight="1" x14ac:dyDescent="0.25">
      <c r="B107" s="2" t="s">
        <v>144</v>
      </c>
      <c r="D107" s="9">
        <v>131</v>
      </c>
    </row>
    <row r="108" spans="2:4" ht="18" hidden="1" customHeight="1" x14ac:dyDescent="0.25">
      <c r="B108" s="2" t="s">
        <v>145</v>
      </c>
      <c r="D108" s="9">
        <v>132</v>
      </c>
    </row>
    <row r="109" spans="2:4" ht="18" hidden="1" customHeight="1" x14ac:dyDescent="0.25">
      <c r="B109" s="2" t="s">
        <v>146</v>
      </c>
      <c r="D109" s="9">
        <v>133</v>
      </c>
    </row>
    <row r="110" spans="2:4" ht="18" hidden="1" customHeight="1" x14ac:dyDescent="0.25">
      <c r="B110" s="2" t="s">
        <v>147</v>
      </c>
      <c r="D110" s="9">
        <v>134</v>
      </c>
    </row>
    <row r="111" spans="2:4" ht="18" hidden="1" customHeight="1" x14ac:dyDescent="0.25">
      <c r="B111" s="35" t="s">
        <v>39</v>
      </c>
      <c r="D111" s="9">
        <v>135</v>
      </c>
    </row>
    <row r="112" spans="2:4" ht="18" hidden="1" customHeight="1" x14ac:dyDescent="0.25">
      <c r="B112" s="2" t="s">
        <v>148</v>
      </c>
      <c r="D112" s="9">
        <v>136</v>
      </c>
    </row>
    <row r="113" spans="2:5" ht="18" hidden="1" customHeight="1" x14ac:dyDescent="0.25">
      <c r="B113" s="2" t="s">
        <v>149</v>
      </c>
      <c r="D113" s="9">
        <v>137</v>
      </c>
    </row>
    <row r="114" spans="2:5" ht="18" hidden="1" customHeight="1" x14ac:dyDescent="0.25">
      <c r="D114" s="9">
        <v>138</v>
      </c>
    </row>
    <row r="115" spans="2:5" ht="18" hidden="1" customHeight="1" x14ac:dyDescent="0.25">
      <c r="B115" s="35" t="s">
        <v>52</v>
      </c>
      <c r="D115" s="9">
        <v>139</v>
      </c>
      <c r="E115" s="35" t="s">
        <v>54</v>
      </c>
    </row>
    <row r="116" spans="2:5" ht="18" hidden="1" customHeight="1" x14ac:dyDescent="0.25">
      <c r="B116" s="2" t="s">
        <v>150</v>
      </c>
      <c r="D116" s="9">
        <v>140</v>
      </c>
      <c r="E116" s="2" t="s">
        <v>151</v>
      </c>
    </row>
    <row r="117" spans="2:5" ht="18" hidden="1" customHeight="1" x14ac:dyDescent="0.25">
      <c r="B117" s="2" t="s">
        <v>152</v>
      </c>
      <c r="D117" s="9">
        <v>141</v>
      </c>
      <c r="E117" s="2" t="s">
        <v>153</v>
      </c>
    </row>
    <row r="118" spans="2:5" ht="18" hidden="1" customHeight="1" x14ac:dyDescent="0.25">
      <c r="B118" s="35" t="s">
        <v>154</v>
      </c>
      <c r="D118" s="9">
        <v>142</v>
      </c>
    </row>
    <row r="119" spans="2:5" ht="18" hidden="1" customHeight="1" x14ac:dyDescent="0.25">
      <c r="D119" s="9">
        <v>143</v>
      </c>
    </row>
    <row r="120" spans="2:5" ht="18" hidden="1" customHeight="1" x14ac:dyDescent="0.25">
      <c r="D120" s="9">
        <v>144</v>
      </c>
    </row>
    <row r="121" spans="2:5" ht="18" hidden="1" customHeight="1" x14ac:dyDescent="0.25">
      <c r="D121" s="9">
        <v>145</v>
      </c>
    </row>
    <row r="122" spans="2:5" ht="18" hidden="1" customHeight="1" x14ac:dyDescent="0.25">
      <c r="D122" s="9">
        <v>146</v>
      </c>
      <c r="E122" s="18"/>
    </row>
    <row r="123" spans="2:5" ht="18" hidden="1" customHeight="1" x14ac:dyDescent="0.25">
      <c r="D123" s="9">
        <v>147</v>
      </c>
    </row>
    <row r="124" spans="2:5" ht="18" hidden="1" customHeight="1" x14ac:dyDescent="0.25">
      <c r="D124" s="9">
        <v>148</v>
      </c>
    </row>
    <row r="125" spans="2:5" ht="18" hidden="1" customHeight="1" x14ac:dyDescent="0.25">
      <c r="D125" s="9">
        <v>149</v>
      </c>
    </row>
    <row r="126" spans="2:5" ht="18" hidden="1" customHeight="1" x14ac:dyDescent="0.25">
      <c r="D126" s="9">
        <v>150</v>
      </c>
    </row>
    <row r="127" spans="2:5" ht="18" hidden="1" customHeight="1" x14ac:dyDescent="0.25">
      <c r="D127" s="9">
        <v>151</v>
      </c>
    </row>
    <row r="128" spans="2:5" ht="18" hidden="1" customHeight="1" x14ac:dyDescent="0.25">
      <c r="D128" s="9">
        <v>152</v>
      </c>
    </row>
    <row r="129" spans="4:4" ht="18" hidden="1" customHeight="1" x14ac:dyDescent="0.25">
      <c r="D129" s="9">
        <v>153</v>
      </c>
    </row>
    <row r="130" spans="4:4" ht="18" hidden="1" customHeight="1" x14ac:dyDescent="0.25">
      <c r="D130" s="9">
        <v>154</v>
      </c>
    </row>
    <row r="131" spans="4:4" ht="18" hidden="1" customHeight="1" x14ac:dyDescent="0.25">
      <c r="D131" s="9">
        <v>155</v>
      </c>
    </row>
    <row r="132" spans="4:4" ht="18" hidden="1" customHeight="1" x14ac:dyDescent="0.25">
      <c r="D132" s="9">
        <v>156</v>
      </c>
    </row>
    <row r="133" spans="4:4" ht="18" hidden="1" customHeight="1" x14ac:dyDescent="0.25">
      <c r="D133" s="9">
        <v>157</v>
      </c>
    </row>
    <row r="134" spans="4:4" ht="18" hidden="1" customHeight="1" x14ac:dyDescent="0.25">
      <c r="D134" s="9">
        <v>158</v>
      </c>
    </row>
    <row r="135" spans="4:4" ht="18" hidden="1" customHeight="1" x14ac:dyDescent="0.25">
      <c r="D135" s="9">
        <v>159</v>
      </c>
    </row>
    <row r="136" spans="4:4" ht="18" hidden="1" customHeight="1" x14ac:dyDescent="0.25">
      <c r="D136" s="9">
        <v>160</v>
      </c>
    </row>
    <row r="137" spans="4:4" ht="18" hidden="1" customHeight="1" x14ac:dyDescent="0.25">
      <c r="D137" s="9">
        <v>161</v>
      </c>
    </row>
    <row r="138" spans="4:4" ht="18" hidden="1" customHeight="1" x14ac:dyDescent="0.25">
      <c r="D138" s="9">
        <v>162</v>
      </c>
    </row>
    <row r="139" spans="4:4" ht="18" hidden="1" customHeight="1" x14ac:dyDescent="0.25">
      <c r="D139" s="9">
        <v>163</v>
      </c>
    </row>
    <row r="140" spans="4:4" ht="18" hidden="1" customHeight="1" x14ac:dyDescent="0.25">
      <c r="D140" s="9">
        <v>164</v>
      </c>
    </row>
    <row r="141" spans="4:4" ht="18" hidden="1" customHeight="1" x14ac:dyDescent="0.25">
      <c r="D141" s="9">
        <v>165</v>
      </c>
    </row>
    <row r="142" spans="4:4" ht="18" hidden="1" customHeight="1" x14ac:dyDescent="0.25">
      <c r="D142" s="9">
        <v>166</v>
      </c>
    </row>
    <row r="143" spans="4:4" ht="18" hidden="1" customHeight="1" x14ac:dyDescent="0.25">
      <c r="D143" s="9">
        <v>167</v>
      </c>
    </row>
    <row r="144" spans="4:4" ht="18" hidden="1" customHeight="1" x14ac:dyDescent="0.25">
      <c r="D144" s="9">
        <v>168</v>
      </c>
    </row>
    <row r="145" spans="4:4" ht="18" hidden="1" customHeight="1" x14ac:dyDescent="0.25">
      <c r="D145" s="9">
        <v>169</v>
      </c>
    </row>
    <row r="146" spans="4:4" ht="18" hidden="1" customHeight="1" x14ac:dyDescent="0.25">
      <c r="D146" s="9">
        <v>170</v>
      </c>
    </row>
    <row r="147" spans="4:4" ht="18" hidden="1" customHeight="1" x14ac:dyDescent="0.25">
      <c r="D147" s="9">
        <v>171</v>
      </c>
    </row>
    <row r="148" spans="4:4" ht="18" hidden="1" customHeight="1" x14ac:dyDescent="0.25">
      <c r="D148" s="9">
        <v>172</v>
      </c>
    </row>
    <row r="149" spans="4:4" ht="18" hidden="1" customHeight="1" x14ac:dyDescent="0.25">
      <c r="D149" s="9">
        <v>173</v>
      </c>
    </row>
    <row r="150" spans="4:4" ht="18" hidden="1" customHeight="1" x14ac:dyDescent="0.25">
      <c r="D150" s="9">
        <v>174</v>
      </c>
    </row>
    <row r="151" spans="4:4" ht="18" hidden="1" customHeight="1" x14ac:dyDescent="0.25">
      <c r="D151" s="9">
        <v>175</v>
      </c>
    </row>
    <row r="152" spans="4:4" ht="18" hidden="1" customHeight="1" x14ac:dyDescent="0.25">
      <c r="D152" s="9">
        <v>176</v>
      </c>
    </row>
    <row r="153" spans="4:4" ht="18" hidden="1" customHeight="1" x14ac:dyDescent="0.25">
      <c r="D153" s="9">
        <v>177</v>
      </c>
    </row>
    <row r="154" spans="4:4" ht="18" hidden="1" customHeight="1" x14ac:dyDescent="0.25">
      <c r="D154" s="9">
        <v>178</v>
      </c>
    </row>
    <row r="155" spans="4:4" ht="18" hidden="1" customHeight="1" x14ac:dyDescent="0.25">
      <c r="D155" s="9">
        <v>179</v>
      </c>
    </row>
    <row r="156" spans="4:4" ht="18" hidden="1" customHeight="1" x14ac:dyDescent="0.25">
      <c r="D156" s="9">
        <v>180</v>
      </c>
    </row>
    <row r="157" spans="4:4" ht="18" hidden="1" customHeight="1" x14ac:dyDescent="0.25">
      <c r="D157" s="9">
        <v>181</v>
      </c>
    </row>
    <row r="158" spans="4:4" ht="18" hidden="1" customHeight="1" x14ac:dyDescent="0.25">
      <c r="D158" s="9">
        <v>182</v>
      </c>
    </row>
    <row r="159" spans="4:4" ht="18" hidden="1" customHeight="1" x14ac:dyDescent="0.25">
      <c r="D159" s="9">
        <v>183</v>
      </c>
    </row>
    <row r="160" spans="4:4" ht="18" hidden="1" customHeight="1" x14ac:dyDescent="0.25">
      <c r="D160" s="9">
        <v>184</v>
      </c>
    </row>
    <row r="161" spans="4:4" ht="18" hidden="1" customHeight="1" x14ac:dyDescent="0.25">
      <c r="D161" s="9">
        <v>185</v>
      </c>
    </row>
    <row r="162" spans="4:4" ht="18" hidden="1" customHeight="1" x14ac:dyDescent="0.25">
      <c r="D162" s="9">
        <v>186</v>
      </c>
    </row>
    <row r="163" spans="4:4" ht="18" hidden="1" customHeight="1" x14ac:dyDescent="0.25">
      <c r="D163" s="9">
        <v>187</v>
      </c>
    </row>
    <row r="164" spans="4:4" ht="18" hidden="1" customHeight="1" x14ac:dyDescent="0.25">
      <c r="D164" s="9">
        <v>188</v>
      </c>
    </row>
    <row r="165" spans="4:4" ht="18" hidden="1" customHeight="1" x14ac:dyDescent="0.25">
      <c r="D165" s="9">
        <v>189</v>
      </c>
    </row>
    <row r="166" spans="4:4" ht="18" hidden="1" customHeight="1" x14ac:dyDescent="0.25">
      <c r="D166" s="9">
        <v>190</v>
      </c>
    </row>
    <row r="167" spans="4:4" ht="18" hidden="1" customHeight="1" x14ac:dyDescent="0.25">
      <c r="D167" s="9">
        <v>191</v>
      </c>
    </row>
    <row r="168" spans="4:4" ht="18" hidden="1" customHeight="1" x14ac:dyDescent="0.25">
      <c r="D168" s="9">
        <v>192</v>
      </c>
    </row>
    <row r="169" spans="4:4" ht="18" hidden="1" customHeight="1" x14ac:dyDescent="0.25">
      <c r="D169" s="9">
        <v>193</v>
      </c>
    </row>
    <row r="170" spans="4:4" ht="18" hidden="1" customHeight="1" x14ac:dyDescent="0.25">
      <c r="D170" s="9">
        <v>194</v>
      </c>
    </row>
    <row r="171" spans="4:4" ht="18" hidden="1" customHeight="1" x14ac:dyDescent="0.25">
      <c r="D171" s="9">
        <v>195</v>
      </c>
    </row>
    <row r="172" spans="4:4" ht="18" hidden="1" customHeight="1" x14ac:dyDescent="0.25">
      <c r="D172" s="9">
        <v>196</v>
      </c>
    </row>
    <row r="173" spans="4:4" ht="18" hidden="1" customHeight="1" x14ac:dyDescent="0.25">
      <c r="D173" s="9">
        <v>197</v>
      </c>
    </row>
    <row r="174" spans="4:4" ht="18" hidden="1" customHeight="1" x14ac:dyDescent="0.25">
      <c r="D174" s="9">
        <v>198</v>
      </c>
    </row>
    <row r="175" spans="4:4" ht="18" hidden="1" customHeight="1" x14ac:dyDescent="0.25">
      <c r="D175" s="9">
        <v>199</v>
      </c>
    </row>
    <row r="176" spans="4:4" ht="18" hidden="1" customHeight="1" x14ac:dyDescent="0.25">
      <c r="D176" s="9">
        <v>200</v>
      </c>
    </row>
    <row r="177" spans="4:4" ht="18" hidden="1" customHeight="1" x14ac:dyDescent="0.25">
      <c r="D177" s="9">
        <v>201</v>
      </c>
    </row>
    <row r="178" spans="4:4" ht="18" hidden="1" customHeight="1" x14ac:dyDescent="0.25">
      <c r="D178" s="9">
        <v>202</v>
      </c>
    </row>
    <row r="179" spans="4:4" ht="18" hidden="1" customHeight="1" x14ac:dyDescent="0.25">
      <c r="D179" s="9">
        <v>203</v>
      </c>
    </row>
    <row r="180" spans="4:4" ht="18" hidden="1" customHeight="1" x14ac:dyDescent="0.25">
      <c r="D180" s="9">
        <v>204</v>
      </c>
    </row>
    <row r="181" spans="4:4" ht="18" hidden="1" customHeight="1" x14ac:dyDescent="0.25">
      <c r="D181" s="9">
        <v>205</v>
      </c>
    </row>
    <row r="182" spans="4:4" ht="18" hidden="1" customHeight="1" x14ac:dyDescent="0.25">
      <c r="D182" s="9">
        <v>206</v>
      </c>
    </row>
    <row r="183" spans="4:4" ht="18" hidden="1" customHeight="1" x14ac:dyDescent="0.25">
      <c r="D183" s="9">
        <v>207</v>
      </c>
    </row>
    <row r="184" spans="4:4" ht="18" hidden="1" customHeight="1" x14ac:dyDescent="0.25">
      <c r="D184" s="9">
        <v>208</v>
      </c>
    </row>
    <row r="185" spans="4:4" ht="18" hidden="1" customHeight="1" x14ac:dyDescent="0.25">
      <c r="D185" s="9">
        <v>209</v>
      </c>
    </row>
    <row r="186" spans="4:4" ht="18" hidden="1" customHeight="1" x14ac:dyDescent="0.25">
      <c r="D186" s="9">
        <v>210</v>
      </c>
    </row>
    <row r="187" spans="4:4" ht="18" hidden="1" customHeight="1" x14ac:dyDescent="0.25">
      <c r="D187" s="9">
        <v>211</v>
      </c>
    </row>
    <row r="188" spans="4:4" ht="18" hidden="1" customHeight="1" x14ac:dyDescent="0.25">
      <c r="D188" s="9">
        <v>212</v>
      </c>
    </row>
    <row r="189" spans="4:4" ht="18" hidden="1" customHeight="1" x14ac:dyDescent="0.25">
      <c r="D189" s="9">
        <v>213</v>
      </c>
    </row>
    <row r="190" spans="4:4" ht="18" hidden="1" customHeight="1" x14ac:dyDescent="0.25">
      <c r="D190" s="9">
        <v>214</v>
      </c>
    </row>
    <row r="191" spans="4:4" ht="18" hidden="1" customHeight="1" x14ac:dyDescent="0.25">
      <c r="D191" s="9">
        <v>215</v>
      </c>
    </row>
    <row r="192" spans="4:4" ht="18" hidden="1" customHeight="1" x14ac:dyDescent="0.25">
      <c r="D192" s="9">
        <v>216</v>
      </c>
    </row>
    <row r="193" spans="4:4" ht="18" hidden="1" customHeight="1" x14ac:dyDescent="0.25">
      <c r="D193" s="9">
        <v>217</v>
      </c>
    </row>
    <row r="194" spans="4:4" ht="18" hidden="1" customHeight="1" x14ac:dyDescent="0.25">
      <c r="D194" s="9">
        <v>218</v>
      </c>
    </row>
    <row r="195" spans="4:4" ht="18" hidden="1" customHeight="1" x14ac:dyDescent="0.25">
      <c r="D195" s="9">
        <v>219</v>
      </c>
    </row>
    <row r="196" spans="4:4" ht="18" hidden="1" customHeight="1" x14ac:dyDescent="0.25">
      <c r="D196" s="9">
        <v>220</v>
      </c>
    </row>
    <row r="197" spans="4:4" ht="18" hidden="1" customHeight="1" x14ac:dyDescent="0.25">
      <c r="D197" s="9">
        <v>221</v>
      </c>
    </row>
    <row r="198" spans="4:4" ht="18" hidden="1" customHeight="1" x14ac:dyDescent="0.25">
      <c r="D198" s="9">
        <v>222</v>
      </c>
    </row>
    <row r="199" spans="4:4" ht="18" hidden="1" customHeight="1" x14ac:dyDescent="0.25">
      <c r="D199" s="9">
        <v>223</v>
      </c>
    </row>
    <row r="200" spans="4:4" ht="18" hidden="1" customHeight="1" x14ac:dyDescent="0.25">
      <c r="D200" s="9">
        <v>224</v>
      </c>
    </row>
    <row r="201" spans="4:4" ht="18" hidden="1" customHeight="1" x14ac:dyDescent="0.25">
      <c r="D201" s="9">
        <v>225</v>
      </c>
    </row>
    <row r="202" spans="4:4" ht="18" hidden="1" customHeight="1" x14ac:dyDescent="0.25">
      <c r="D202" s="9">
        <v>226</v>
      </c>
    </row>
    <row r="203" spans="4:4" ht="18" hidden="1" customHeight="1" x14ac:dyDescent="0.25">
      <c r="D203" s="9">
        <v>227</v>
      </c>
    </row>
    <row r="204" spans="4:4" ht="18" hidden="1" customHeight="1" x14ac:dyDescent="0.25">
      <c r="D204" s="9">
        <v>228</v>
      </c>
    </row>
    <row r="205" spans="4:4" ht="18" hidden="1" customHeight="1" x14ac:dyDescent="0.25">
      <c r="D205" s="9">
        <v>229</v>
      </c>
    </row>
    <row r="206" spans="4:4" ht="18" hidden="1" customHeight="1" x14ac:dyDescent="0.25">
      <c r="D206" s="9">
        <v>230</v>
      </c>
    </row>
    <row r="207" spans="4:4" ht="18" hidden="1" customHeight="1" x14ac:dyDescent="0.25">
      <c r="D207" s="9">
        <v>231</v>
      </c>
    </row>
    <row r="208" spans="4:4" ht="18" hidden="1" customHeight="1" x14ac:dyDescent="0.25">
      <c r="D208" s="9">
        <v>232</v>
      </c>
    </row>
    <row r="209" spans="4:4" ht="18" hidden="1" customHeight="1" x14ac:dyDescent="0.25">
      <c r="D209" s="9">
        <v>233</v>
      </c>
    </row>
    <row r="210" spans="4:4" ht="18" hidden="1" customHeight="1" x14ac:dyDescent="0.25">
      <c r="D210" s="9">
        <v>234</v>
      </c>
    </row>
    <row r="211" spans="4:4" ht="18" hidden="1" customHeight="1" x14ac:dyDescent="0.25">
      <c r="D211" s="9">
        <v>235</v>
      </c>
    </row>
    <row r="212" spans="4:4" ht="18" hidden="1" customHeight="1" x14ac:dyDescent="0.25">
      <c r="D212" s="9">
        <v>236</v>
      </c>
    </row>
    <row r="213" spans="4:4" ht="18" hidden="1" customHeight="1" x14ac:dyDescent="0.25">
      <c r="D213" s="9">
        <v>237</v>
      </c>
    </row>
    <row r="214" spans="4:4" ht="18" hidden="1" customHeight="1" x14ac:dyDescent="0.25">
      <c r="D214" s="9">
        <v>238</v>
      </c>
    </row>
  </sheetData>
  <mergeCells count="8">
    <mergeCell ref="A49:B49"/>
    <mergeCell ref="A50:B50"/>
    <mergeCell ref="A1:F1"/>
    <mergeCell ref="A2:B2"/>
    <mergeCell ref="A34:B34"/>
    <mergeCell ref="A35:B35"/>
    <mergeCell ref="A36:B36"/>
    <mergeCell ref="A37:C37"/>
  </mergeCells>
  <printOptions horizontalCentered="1" verticalCentered="1"/>
  <pageMargins left="0.39370078740157483" right="0.39370078740157483" top="0.70866141732283472" bottom="0.39370078740157483" header="0.78740157480314965" footer="0.19685039370078741"/>
  <pageSetup paperSize="9" scale="95" orientation="landscape" r:id="rId1"/>
  <headerFoot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نفط 2020</vt:lpstr>
      <vt:lpstr>'نفط 2020'!Print_Area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2024-03-25T05:40:03Z</cp:lastPrinted>
  <dcterms:created xsi:type="dcterms:W3CDTF">2024-03-25T05:39:30Z</dcterms:created>
  <dcterms:modified xsi:type="dcterms:W3CDTF">2024-03-25T05:40:36Z</dcterms:modified>
</cp:coreProperties>
</file>